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делы и управления\Производственно-технический отдел\Федорова\Моя мелочевка\объекты\Киселевская поликлиника\7. ТЗ поставка и торги\Торги на подряд\ВОР\"/>
    </mc:Choice>
  </mc:AlternateContent>
  <bookViews>
    <workbookView xWindow="0" yWindow="0" windowWidth="17940" windowHeight="12255"/>
  </bookViews>
  <sheets>
    <sheet name="ВОР (ВК)" sheetId="1" r:id="rId1"/>
  </sheets>
  <definedNames>
    <definedName name="_xlnm._FilterDatabase" localSheetId="0" hidden="1">'ВОР (ВК)'!$A$3:$P$3</definedName>
    <definedName name="_xlnm.Print_Area" localSheetId="0">'ВОР (ВК)'!$A$1:$J$42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0" i="1"/>
  <c r="F15" i="1"/>
  <c r="F32" i="1"/>
  <c r="F24" i="1"/>
  <c r="F19" i="1"/>
  <c r="F17" i="1"/>
  <c r="F10" i="1"/>
  <c r="F46" i="1"/>
  <c r="F41" i="1"/>
  <c r="F29" i="1"/>
  <c r="F42" i="1"/>
  <c r="F35" i="1"/>
  <c r="F37" i="1"/>
  <c r="F30" i="1"/>
  <c r="F25" i="1"/>
  <c r="F33" i="1"/>
  <c r="F11" i="1"/>
  <c r="F8" i="1"/>
  <c r="F7" i="1"/>
  <c r="F5" i="1"/>
</calcChain>
</file>

<file path=xl/sharedStrings.xml><?xml version="1.0" encoding="utf-8"?>
<sst xmlns="http://schemas.openxmlformats.org/spreadsheetml/2006/main" count="85" uniqueCount="33">
  <si>
    <t>Тип ресурса</t>
  </si>
  <si>
    <t>Шифр</t>
  </si>
  <si>
    <t>Объём</t>
  </si>
  <si>
    <t>Применяемые материалы</t>
  </si>
  <si>
    <t>Комментарий</t>
  </si>
  <si>
    <t>№ п/п</t>
  </si>
  <si>
    <t>Цена за материал (с НДС)</t>
  </si>
  <si>
    <t>Цена за работу (с НДС)</t>
  </si>
  <si>
    <t>Ед. изм.</t>
  </si>
  <si>
    <t>Наименование работы</t>
  </si>
  <si>
    <t>Приложение №1 к техническому заданию №_______</t>
  </si>
  <si>
    <t>Ведомость объемов работ по сверлению отверстий в стенах, перекрытиях на объекту строительства: Поликлиника ГБУЗ "Киселевская городская больница" Кемеровская область, г. Киселевск, мкр. Красный Камень, проезд Западный.</t>
  </si>
  <si>
    <t xml:space="preserve">Сверление отверстий д.40 мм </t>
  </si>
  <si>
    <t>ж/б стена 160 мм</t>
  </si>
  <si>
    <t>шт</t>
  </si>
  <si>
    <t>ж/б пол 160 мм</t>
  </si>
  <si>
    <t xml:space="preserve">Сверление отверстий д.52 мм </t>
  </si>
  <si>
    <t>Сверление отверстий д.60 мм</t>
  </si>
  <si>
    <t>Сверление отверстий д.67 мм</t>
  </si>
  <si>
    <t>Сверление отверстий д.82 мм</t>
  </si>
  <si>
    <t>Сверление отверстий д.92 мм</t>
  </si>
  <si>
    <t>Сверление отверстий д.102 мм</t>
  </si>
  <si>
    <t>Сверление отверстий д.112 мм</t>
  </si>
  <si>
    <t>Сверление отверстий д.122 мм</t>
  </si>
  <si>
    <t>Сверление отверстий д.132 мм</t>
  </si>
  <si>
    <t>Сверление отверстий д.152 мм</t>
  </si>
  <si>
    <t>Сверление отверстий д.202 мм</t>
  </si>
  <si>
    <t>Сверление отверстий д.250 мм</t>
  </si>
  <si>
    <t>кирпич стена 250 мм</t>
  </si>
  <si>
    <t>Сверление отверстий д.225 мм</t>
  </si>
  <si>
    <t>Сверление отверстий д.72 мм</t>
  </si>
  <si>
    <t>Сверление отверстий д.162 мм</t>
  </si>
  <si>
    <t>Сверление отверстий д.350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</si>
</sst>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Protection="0"/>
    <xf numFmtId="0" fontId="8" fillId="0" borderId="0"/>
  </cellStyleXfs>
  <cellXfs count="44">
    <xf numFmtId="0" fontId="0" fillId="0" borderId="0" xfId="0"/>
    <xf numFmtId="43" fontId="3" fillId="0" borderId="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6" fillId="2" borderId="1" xfId="3" applyNumberForma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4" xfId="4"/>
    <cellStyle name="Обычный 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28" zoomScale="85" zoomScaleNormal="85" zoomScaleSheetLayoutView="100" workbookViewId="0">
      <selection activeCell="F51" sqref="F51"/>
    </sheetView>
  </sheetViews>
  <sheetFormatPr defaultColWidth="3.42578125" defaultRowHeight="12.75" x14ac:dyDescent="0.25"/>
  <cols>
    <col min="1" max="1" width="5.5703125" style="6" customWidth="1"/>
    <col min="2" max="2" width="5.5703125" style="6" hidden="1" customWidth="1"/>
    <col min="3" max="3" width="8.7109375" style="6" hidden="1" customWidth="1"/>
    <col min="4" max="4" width="42" style="13" customWidth="1"/>
    <col min="5" max="5" width="6.42578125" style="6" customWidth="1"/>
    <col min="6" max="6" width="7.7109375" style="6" bestFit="1" customWidth="1"/>
    <col min="7" max="7" width="24.140625" style="6" customWidth="1"/>
    <col min="8" max="8" width="10.5703125" style="6" customWidth="1"/>
    <col min="9" max="9" width="11" style="6" customWidth="1"/>
    <col min="10" max="10" width="37.85546875" style="6" customWidth="1"/>
    <col min="11" max="11" width="22" style="6" customWidth="1"/>
    <col min="12" max="12" width="8.140625" style="6" customWidth="1"/>
    <col min="13" max="13" width="9.7109375" style="6" customWidth="1"/>
    <col min="14" max="14" width="14.5703125" style="6" customWidth="1"/>
    <col min="15" max="15" width="8.42578125" style="6" customWidth="1"/>
    <col min="16" max="16" width="13.42578125" style="6" customWidth="1"/>
    <col min="17" max="18" width="3.42578125" style="6"/>
    <col min="19" max="19" width="4.42578125" style="6" bestFit="1" customWidth="1"/>
    <col min="20" max="16384" width="3.42578125" style="6"/>
  </cols>
  <sheetData>
    <row r="1" spans="1:15" x14ac:dyDescent="0.2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5"/>
    </row>
    <row r="2" spans="1:15" ht="60.75" customHeight="1" x14ac:dyDescent="0.25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</row>
    <row r="3" spans="1:15" ht="42" customHeight="1" x14ac:dyDescent="0.25">
      <c r="A3" s="16" t="s">
        <v>5</v>
      </c>
      <c r="B3" s="17" t="s">
        <v>0</v>
      </c>
      <c r="C3" s="17" t="s">
        <v>1</v>
      </c>
      <c r="D3" s="16" t="s">
        <v>9</v>
      </c>
      <c r="E3" s="16" t="s">
        <v>8</v>
      </c>
      <c r="F3" s="16" t="s">
        <v>2</v>
      </c>
      <c r="G3" s="16" t="s">
        <v>3</v>
      </c>
      <c r="H3" s="16" t="s">
        <v>6</v>
      </c>
      <c r="I3" s="16" t="s">
        <v>7</v>
      </c>
      <c r="J3" s="16" t="s">
        <v>4</v>
      </c>
      <c r="M3" s="1"/>
      <c r="N3" s="7"/>
    </row>
    <row r="4" spans="1:15" ht="24" customHeight="1" x14ac:dyDescent="0.25">
      <c r="A4" s="25" t="s">
        <v>12</v>
      </c>
      <c r="B4" s="25"/>
      <c r="C4" s="25"/>
      <c r="D4" s="25"/>
      <c r="E4" s="25"/>
      <c r="F4" s="25"/>
      <c r="G4" s="25"/>
      <c r="H4" s="25"/>
      <c r="I4" s="25"/>
      <c r="J4" s="25"/>
      <c r="M4" s="1"/>
      <c r="N4" s="7"/>
    </row>
    <row r="5" spans="1:15" s="12" customFormat="1" ht="21" customHeight="1" x14ac:dyDescent="0.25">
      <c r="A5" s="4"/>
      <c r="B5" s="5"/>
      <c r="C5" s="5"/>
      <c r="D5" s="21" t="s">
        <v>13</v>
      </c>
      <c r="E5" s="3" t="s">
        <v>14</v>
      </c>
      <c r="F5" s="43">
        <f>11</f>
        <v>11</v>
      </c>
      <c r="G5" s="2"/>
      <c r="H5" s="8"/>
      <c r="I5" s="9"/>
      <c r="J5" s="18"/>
      <c r="K5" s="10"/>
      <c r="L5" s="11"/>
      <c r="M5" s="11"/>
      <c r="O5" s="11"/>
    </row>
    <row r="6" spans="1:15" s="12" customFormat="1" ht="22.5" customHeight="1" x14ac:dyDescent="0.25">
      <c r="A6" s="26" t="s">
        <v>16</v>
      </c>
      <c r="B6" s="27"/>
      <c r="C6" s="27"/>
      <c r="D6" s="27"/>
      <c r="E6" s="27"/>
      <c r="F6" s="27"/>
      <c r="G6" s="27"/>
      <c r="H6" s="27"/>
      <c r="I6" s="27"/>
      <c r="J6" s="28"/>
      <c r="K6" s="10"/>
      <c r="L6" s="11"/>
      <c r="M6" s="11"/>
      <c r="O6" s="11"/>
    </row>
    <row r="7" spans="1:15" ht="20.25" customHeight="1" x14ac:dyDescent="0.25">
      <c r="A7" s="4"/>
      <c r="B7" s="5"/>
      <c r="C7" s="5"/>
      <c r="D7" s="21" t="s">
        <v>13</v>
      </c>
      <c r="E7" s="3" t="s">
        <v>14</v>
      </c>
      <c r="F7" s="43">
        <f>1+2+9</f>
        <v>12</v>
      </c>
      <c r="G7" s="2"/>
      <c r="H7" s="8"/>
      <c r="I7" s="9"/>
      <c r="J7" s="18"/>
    </row>
    <row r="8" spans="1:15" ht="20.25" customHeight="1" x14ac:dyDescent="0.25">
      <c r="A8" s="4"/>
      <c r="B8" s="5"/>
      <c r="C8" s="5"/>
      <c r="D8" s="21" t="s">
        <v>15</v>
      </c>
      <c r="E8" s="3" t="s">
        <v>14</v>
      </c>
      <c r="F8" s="43">
        <f>5+140+164</f>
        <v>309</v>
      </c>
      <c r="G8" s="2"/>
      <c r="H8" s="8"/>
      <c r="I8" s="9"/>
      <c r="J8" s="18"/>
    </row>
    <row r="9" spans="1:15" ht="22.5" customHeight="1" x14ac:dyDescent="0.25">
      <c r="A9" s="29" t="s">
        <v>17</v>
      </c>
      <c r="B9" s="30"/>
      <c r="C9" s="30"/>
      <c r="D9" s="30"/>
      <c r="E9" s="30"/>
      <c r="F9" s="30"/>
      <c r="G9" s="30"/>
      <c r="H9" s="30"/>
      <c r="I9" s="30"/>
      <c r="J9" s="31"/>
    </row>
    <row r="10" spans="1:15" ht="19.5" customHeight="1" x14ac:dyDescent="0.25">
      <c r="A10" s="4"/>
      <c r="B10" s="5"/>
      <c r="C10" s="5"/>
      <c r="D10" s="21" t="s">
        <v>13</v>
      </c>
      <c r="E10" s="3" t="s">
        <v>14</v>
      </c>
      <c r="F10" s="43">
        <f>259+85+3+8+46+34+20+46+131</f>
        <v>632</v>
      </c>
      <c r="G10" s="2"/>
      <c r="H10" s="8"/>
      <c r="I10" s="9"/>
      <c r="J10" s="18"/>
    </row>
    <row r="11" spans="1:15" ht="18" customHeight="1" x14ac:dyDescent="0.25">
      <c r="A11" s="4"/>
      <c r="B11" s="5"/>
      <c r="C11" s="5"/>
      <c r="D11" s="21" t="s">
        <v>15</v>
      </c>
      <c r="E11" s="3" t="s">
        <v>14</v>
      </c>
      <c r="F11" s="43">
        <f>173+15+39+39</f>
        <v>266</v>
      </c>
      <c r="G11" s="2"/>
      <c r="H11" s="8"/>
      <c r="I11" s="9"/>
      <c r="J11" s="18"/>
    </row>
    <row r="12" spans="1:15" ht="23.25" customHeight="1" x14ac:dyDescent="0.25">
      <c r="A12" s="29" t="s">
        <v>18</v>
      </c>
      <c r="B12" s="30"/>
      <c r="C12" s="30"/>
      <c r="D12" s="30"/>
      <c r="E12" s="30"/>
      <c r="F12" s="30"/>
      <c r="G12" s="30"/>
      <c r="H12" s="30"/>
      <c r="I12" s="30"/>
      <c r="J12" s="31"/>
    </row>
    <row r="13" spans="1:15" ht="16.5" customHeight="1" x14ac:dyDescent="0.25">
      <c r="A13" s="4"/>
      <c r="B13" s="5"/>
      <c r="C13" s="5"/>
      <c r="D13" s="32" t="s">
        <v>13</v>
      </c>
      <c r="E13" s="23" t="s">
        <v>14</v>
      </c>
      <c r="F13" s="43">
        <f>18+40+1+20+10+15</f>
        <v>104</v>
      </c>
      <c r="G13" s="2"/>
      <c r="H13" s="8"/>
      <c r="I13" s="9"/>
      <c r="J13" s="18"/>
    </row>
    <row r="14" spans="1:15" ht="19.5" customHeight="1" x14ac:dyDescent="0.25">
      <c r="A14" s="4"/>
      <c r="B14" s="5"/>
      <c r="C14" s="5"/>
      <c r="D14" s="21" t="s">
        <v>28</v>
      </c>
      <c r="E14" s="23" t="s">
        <v>14</v>
      </c>
      <c r="F14" s="43">
        <v>15</v>
      </c>
      <c r="G14" s="2"/>
      <c r="H14" s="8"/>
      <c r="I14" s="9"/>
      <c r="J14" s="18"/>
    </row>
    <row r="15" spans="1:15" ht="19.5" customHeight="1" x14ac:dyDescent="0.25">
      <c r="A15" s="33"/>
      <c r="B15" s="33"/>
      <c r="C15" s="33"/>
      <c r="D15" s="34" t="s">
        <v>15</v>
      </c>
      <c r="E15" s="23" t="s">
        <v>14</v>
      </c>
      <c r="F15" s="43">
        <f>17+149+46+2+2</f>
        <v>216</v>
      </c>
      <c r="G15" s="33"/>
      <c r="H15" s="33"/>
      <c r="I15" s="33"/>
      <c r="J15" s="33"/>
    </row>
    <row r="16" spans="1:15" ht="19.5" customHeight="1" x14ac:dyDescent="0.25">
      <c r="A16" s="39" t="s">
        <v>30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4" ht="19.5" customHeight="1" x14ac:dyDescent="0.25">
      <c r="A17" s="35"/>
      <c r="B17" s="35"/>
      <c r="C17" s="35"/>
      <c r="D17" s="20" t="s">
        <v>13</v>
      </c>
      <c r="E17" s="23" t="s">
        <v>14</v>
      </c>
      <c r="F17" s="23">
        <f>21+1</f>
        <v>22</v>
      </c>
      <c r="G17" s="35"/>
      <c r="H17" s="35"/>
      <c r="I17" s="35"/>
      <c r="J17" s="35"/>
    </row>
    <row r="18" spans="1:14" ht="24" customHeight="1" x14ac:dyDescent="0.25">
      <c r="A18" s="29" t="s">
        <v>19</v>
      </c>
      <c r="B18" s="30"/>
      <c r="C18" s="30"/>
      <c r="D18" s="30"/>
      <c r="E18" s="30"/>
      <c r="F18" s="30"/>
      <c r="G18" s="30"/>
      <c r="H18" s="30"/>
      <c r="I18" s="30"/>
      <c r="J18" s="31"/>
    </row>
    <row r="19" spans="1:14" ht="18.75" customHeight="1" x14ac:dyDescent="0.25">
      <c r="A19" s="4"/>
      <c r="B19" s="5"/>
      <c r="C19" s="5"/>
      <c r="D19" s="21" t="s">
        <v>13</v>
      </c>
      <c r="E19" s="3" t="s">
        <v>14</v>
      </c>
      <c r="F19" s="43">
        <f>28+3</f>
        <v>31</v>
      </c>
      <c r="G19" s="2"/>
      <c r="H19" s="8"/>
      <c r="I19" s="9"/>
      <c r="J19" s="18"/>
    </row>
    <row r="20" spans="1:14" ht="18" customHeight="1" x14ac:dyDescent="0.25">
      <c r="A20" s="4"/>
      <c r="B20" s="5"/>
      <c r="C20" s="5"/>
      <c r="D20" s="21" t="s">
        <v>15</v>
      </c>
      <c r="E20" s="3" t="s">
        <v>14</v>
      </c>
      <c r="F20" s="43">
        <f>6+12+1</f>
        <v>19</v>
      </c>
      <c r="G20" s="2"/>
      <c r="H20" s="8"/>
      <c r="I20" s="9"/>
      <c r="J20" s="18"/>
    </row>
    <row r="21" spans="1:14" ht="24" customHeight="1" x14ac:dyDescent="0.25">
      <c r="A21" s="29" t="s">
        <v>20</v>
      </c>
      <c r="B21" s="30"/>
      <c r="C21" s="30"/>
      <c r="D21" s="30"/>
      <c r="E21" s="30"/>
      <c r="F21" s="30"/>
      <c r="G21" s="30"/>
      <c r="H21" s="30"/>
      <c r="I21" s="30"/>
      <c r="J21" s="31"/>
    </row>
    <row r="22" spans="1:14" ht="18.75" customHeight="1" x14ac:dyDescent="0.25">
      <c r="A22" s="4"/>
      <c r="B22" s="5"/>
      <c r="C22" s="5"/>
      <c r="D22" s="21" t="s">
        <v>13</v>
      </c>
      <c r="E22" s="3" t="s">
        <v>14</v>
      </c>
      <c r="F22" s="43">
        <v>3</v>
      </c>
      <c r="G22" s="2"/>
      <c r="H22" s="8"/>
      <c r="I22" s="9"/>
      <c r="J22" s="18"/>
    </row>
    <row r="23" spans="1:14" ht="21" customHeight="1" x14ac:dyDescent="0.25">
      <c r="A23" s="29" t="s">
        <v>21</v>
      </c>
      <c r="B23" s="30"/>
      <c r="C23" s="30"/>
      <c r="D23" s="30"/>
      <c r="E23" s="30"/>
      <c r="F23" s="30"/>
      <c r="G23" s="30"/>
      <c r="H23" s="30"/>
      <c r="I23" s="30"/>
      <c r="J23" s="31"/>
    </row>
    <row r="24" spans="1:14" ht="19.5" customHeight="1" x14ac:dyDescent="0.25">
      <c r="A24" s="4"/>
      <c r="B24" s="5"/>
      <c r="C24" s="5"/>
      <c r="D24" s="21" t="s">
        <v>13</v>
      </c>
      <c r="E24" s="3" t="s">
        <v>14</v>
      </c>
      <c r="F24" s="43">
        <f>54+5+1</f>
        <v>60</v>
      </c>
      <c r="G24" s="2"/>
      <c r="H24" s="8"/>
      <c r="I24" s="9"/>
      <c r="J24" s="18"/>
    </row>
    <row r="25" spans="1:14" ht="21" customHeight="1" x14ac:dyDescent="0.25">
      <c r="A25" s="4"/>
      <c r="B25" s="5"/>
      <c r="C25" s="5"/>
      <c r="D25" s="21" t="s">
        <v>15</v>
      </c>
      <c r="E25" s="3" t="s">
        <v>14</v>
      </c>
      <c r="F25" s="43">
        <f>4+4</f>
        <v>8</v>
      </c>
      <c r="G25" s="2"/>
      <c r="H25" s="8"/>
      <c r="I25" s="9"/>
      <c r="J25" s="18"/>
    </row>
    <row r="26" spans="1:14" ht="24" customHeight="1" x14ac:dyDescent="0.25">
      <c r="A26" s="29" t="s">
        <v>22</v>
      </c>
      <c r="B26" s="30"/>
      <c r="C26" s="30"/>
      <c r="D26" s="30"/>
      <c r="E26" s="30"/>
      <c r="F26" s="30"/>
      <c r="G26" s="30"/>
      <c r="H26" s="30"/>
      <c r="I26" s="30"/>
      <c r="J26" s="31"/>
    </row>
    <row r="27" spans="1:14" ht="26.25" customHeight="1" x14ac:dyDescent="0.25">
      <c r="A27" s="35"/>
      <c r="B27" s="35"/>
      <c r="C27" s="35"/>
      <c r="D27" s="20" t="s">
        <v>13</v>
      </c>
      <c r="E27" s="23" t="s">
        <v>14</v>
      </c>
      <c r="F27" s="23">
        <v>3</v>
      </c>
      <c r="G27" s="35"/>
      <c r="H27" s="35"/>
      <c r="I27" s="35"/>
      <c r="J27" s="35"/>
      <c r="M27" s="1"/>
      <c r="N27" s="7"/>
    </row>
    <row r="28" spans="1:14" ht="24.75" customHeight="1" x14ac:dyDescent="0.2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1"/>
    </row>
    <row r="29" spans="1:14" ht="19.5" customHeight="1" x14ac:dyDescent="0.25">
      <c r="A29" s="36"/>
      <c r="B29" s="36"/>
      <c r="C29" s="36"/>
      <c r="D29" s="37" t="s">
        <v>13</v>
      </c>
      <c r="E29" s="4" t="s">
        <v>14</v>
      </c>
      <c r="F29" s="4">
        <f>56+99+40+67</f>
        <v>262</v>
      </c>
      <c r="G29" s="36"/>
      <c r="H29" s="36"/>
      <c r="I29" s="36"/>
      <c r="J29" s="36"/>
    </row>
    <row r="30" spans="1:14" ht="20.25" customHeight="1" x14ac:dyDescent="0.25">
      <c r="A30" s="4"/>
      <c r="B30" s="5"/>
      <c r="C30" s="5"/>
      <c r="D30" s="32" t="s">
        <v>15</v>
      </c>
      <c r="E30" s="3" t="s">
        <v>14</v>
      </c>
      <c r="F30" s="43">
        <f>15+6</f>
        <v>21</v>
      </c>
      <c r="G30" s="2"/>
      <c r="H30" s="8"/>
      <c r="I30" s="9"/>
      <c r="J30" s="18"/>
    </row>
    <row r="31" spans="1:14" ht="24.75" customHeight="1" x14ac:dyDescent="0.25">
      <c r="A31" s="29" t="s">
        <v>24</v>
      </c>
      <c r="B31" s="30"/>
      <c r="C31" s="30"/>
      <c r="D31" s="30"/>
      <c r="E31" s="30"/>
      <c r="F31" s="30"/>
      <c r="G31" s="30"/>
      <c r="H31" s="30"/>
      <c r="I31" s="30"/>
      <c r="J31" s="31"/>
    </row>
    <row r="32" spans="1:14" ht="20.25" customHeight="1" x14ac:dyDescent="0.25">
      <c r="A32" s="4"/>
      <c r="B32" s="5"/>
      <c r="C32" s="5"/>
      <c r="D32" s="21" t="s">
        <v>13</v>
      </c>
      <c r="E32" s="3" t="s">
        <v>14</v>
      </c>
      <c r="F32" s="43">
        <f>7+2+15+3+1+1+2</f>
        <v>31</v>
      </c>
      <c r="G32" s="2"/>
      <c r="H32" s="8"/>
      <c r="I32" s="9"/>
      <c r="J32" s="18"/>
    </row>
    <row r="33" spans="1:10" ht="21" customHeight="1" x14ac:dyDescent="0.25">
      <c r="A33" s="4"/>
      <c r="B33" s="5"/>
      <c r="C33" s="5"/>
      <c r="D33" s="21" t="s">
        <v>15</v>
      </c>
      <c r="E33" s="3" t="s">
        <v>14</v>
      </c>
      <c r="F33" s="43">
        <f>60+22+8+1+3+5+6</f>
        <v>105</v>
      </c>
      <c r="G33" s="2"/>
      <c r="H33" s="8"/>
      <c r="I33" s="9"/>
      <c r="J33" s="18"/>
    </row>
    <row r="34" spans="1:10" ht="26.25" customHeight="1" x14ac:dyDescent="0.25">
      <c r="A34" s="29" t="s">
        <v>25</v>
      </c>
      <c r="B34" s="30"/>
      <c r="C34" s="30"/>
      <c r="D34" s="30"/>
      <c r="E34" s="30"/>
      <c r="F34" s="30"/>
      <c r="G34" s="30"/>
      <c r="H34" s="30"/>
      <c r="I34" s="30"/>
      <c r="J34" s="31"/>
    </row>
    <row r="35" spans="1:10" ht="21.75" customHeight="1" x14ac:dyDescent="0.25">
      <c r="A35" s="4"/>
      <c r="B35" s="5"/>
      <c r="C35" s="5"/>
      <c r="D35" s="21" t="s">
        <v>13</v>
      </c>
      <c r="E35" s="3" t="s">
        <v>14</v>
      </c>
      <c r="F35" s="43">
        <f>2+4+2+2</f>
        <v>10</v>
      </c>
      <c r="G35" s="2"/>
      <c r="H35" s="8"/>
      <c r="I35" s="9"/>
      <c r="J35" s="18"/>
    </row>
    <row r="36" spans="1:10" ht="24" customHeight="1" x14ac:dyDescent="0.25">
      <c r="A36" s="4"/>
      <c r="B36" s="5"/>
      <c r="C36" s="5"/>
      <c r="D36" s="21" t="s">
        <v>28</v>
      </c>
      <c r="E36" s="3" t="s">
        <v>14</v>
      </c>
      <c r="F36" s="43">
        <v>1</v>
      </c>
      <c r="G36" s="2"/>
      <c r="H36" s="8"/>
      <c r="I36" s="9"/>
      <c r="J36" s="18"/>
    </row>
    <row r="37" spans="1:10" ht="23.25" customHeight="1" x14ac:dyDescent="0.25">
      <c r="A37" s="4"/>
      <c r="B37" s="5"/>
      <c r="C37" s="5"/>
      <c r="D37" s="21" t="s">
        <v>15</v>
      </c>
      <c r="E37" s="3" t="s">
        <v>14</v>
      </c>
      <c r="F37" s="43">
        <f>1+7+3</f>
        <v>11</v>
      </c>
      <c r="G37" s="2"/>
      <c r="H37" s="8"/>
      <c r="I37" s="9"/>
      <c r="J37" s="18"/>
    </row>
    <row r="38" spans="1:10" ht="23.25" customHeight="1" x14ac:dyDescent="0.25">
      <c r="A38" s="29" t="s">
        <v>31</v>
      </c>
      <c r="B38" s="30"/>
      <c r="C38" s="30"/>
      <c r="D38" s="30"/>
      <c r="E38" s="30"/>
      <c r="F38" s="30"/>
      <c r="G38" s="30"/>
      <c r="H38" s="30"/>
      <c r="I38" s="30"/>
      <c r="J38" s="31"/>
    </row>
    <row r="39" spans="1:10" ht="23.25" customHeight="1" x14ac:dyDescent="0.25">
      <c r="A39" s="4"/>
      <c r="B39" s="5"/>
      <c r="C39" s="5"/>
      <c r="D39" s="21" t="s">
        <v>13</v>
      </c>
      <c r="E39" s="23" t="s">
        <v>14</v>
      </c>
      <c r="F39" s="43">
        <v>91</v>
      </c>
      <c r="G39" s="2"/>
      <c r="H39" s="8"/>
      <c r="I39" s="9"/>
      <c r="J39" s="18"/>
    </row>
    <row r="40" spans="1:10" ht="24.75" customHeight="1" x14ac:dyDescent="0.25">
      <c r="A40" s="29" t="s">
        <v>26</v>
      </c>
      <c r="B40" s="30"/>
      <c r="C40" s="30"/>
      <c r="D40" s="30"/>
      <c r="E40" s="30"/>
      <c r="F40" s="30"/>
      <c r="G40" s="30"/>
      <c r="H40" s="30"/>
      <c r="I40" s="30"/>
      <c r="J40" s="31"/>
    </row>
    <row r="41" spans="1:10" ht="21.75" customHeight="1" x14ac:dyDescent="0.25">
      <c r="A41" s="4"/>
      <c r="B41" s="5"/>
      <c r="C41" s="5"/>
      <c r="D41" s="21" t="s">
        <v>13</v>
      </c>
      <c r="E41" s="3" t="s">
        <v>14</v>
      </c>
      <c r="F41" s="43">
        <f>27+74</f>
        <v>101</v>
      </c>
      <c r="G41" s="2"/>
      <c r="H41" s="8"/>
      <c r="I41" s="9"/>
      <c r="J41" s="18"/>
    </row>
    <row r="42" spans="1:10" ht="21.75" customHeight="1" x14ac:dyDescent="0.25">
      <c r="A42" s="4"/>
      <c r="B42" s="5"/>
      <c r="C42" s="5"/>
      <c r="D42" s="21" t="s">
        <v>15</v>
      </c>
      <c r="E42" s="3" t="s">
        <v>14</v>
      </c>
      <c r="F42" s="43">
        <f>6+4</f>
        <v>10</v>
      </c>
      <c r="G42" s="2"/>
      <c r="H42" s="8"/>
      <c r="I42" s="9"/>
      <c r="J42" s="18"/>
    </row>
    <row r="43" spans="1:10" ht="21" customHeight="1" x14ac:dyDescent="0.25">
      <c r="A43" s="38" t="s">
        <v>29</v>
      </c>
      <c r="B43" s="38"/>
      <c r="C43" s="38"/>
      <c r="D43" s="38"/>
      <c r="E43" s="38"/>
      <c r="F43" s="38"/>
      <c r="G43" s="38"/>
      <c r="H43" s="38"/>
      <c r="I43" s="38"/>
      <c r="J43" s="38"/>
    </row>
    <row r="44" spans="1:10" ht="21.75" customHeight="1" x14ac:dyDescent="0.25">
      <c r="A44" s="19"/>
      <c r="B44" s="19"/>
      <c r="C44" s="19"/>
      <c r="D44" s="20" t="s">
        <v>28</v>
      </c>
      <c r="E44" s="3" t="s">
        <v>14</v>
      </c>
      <c r="F44" s="3">
        <v>1</v>
      </c>
      <c r="G44" s="19"/>
      <c r="H44" s="19"/>
      <c r="I44" s="19"/>
      <c r="J44" s="19"/>
    </row>
    <row r="45" spans="1:10" ht="28.5" customHeight="1" x14ac:dyDescent="0.25">
      <c r="A45" s="39" t="s">
        <v>27</v>
      </c>
      <c r="B45" s="40"/>
      <c r="C45" s="40"/>
      <c r="D45" s="40"/>
      <c r="E45" s="40"/>
      <c r="F45" s="40"/>
      <c r="G45" s="40"/>
      <c r="H45" s="40"/>
      <c r="I45" s="40"/>
      <c r="J45" s="41"/>
    </row>
    <row r="46" spans="1:10" ht="21" customHeight="1" x14ac:dyDescent="0.25">
      <c r="A46" s="19"/>
      <c r="B46" s="19"/>
      <c r="C46" s="19"/>
      <c r="D46" s="20" t="s">
        <v>13</v>
      </c>
      <c r="E46" s="3" t="s">
        <v>14</v>
      </c>
      <c r="F46" s="3">
        <f>3+3+19</f>
        <v>25</v>
      </c>
      <c r="G46" s="19"/>
      <c r="H46" s="19"/>
      <c r="I46" s="19"/>
      <c r="J46" s="19"/>
    </row>
    <row r="47" spans="1:10" ht="24.75" customHeight="1" x14ac:dyDescent="0.25">
      <c r="A47" s="39" t="s">
        <v>32</v>
      </c>
      <c r="B47" s="40"/>
      <c r="C47" s="40"/>
      <c r="D47" s="40"/>
      <c r="E47" s="40"/>
      <c r="F47" s="40"/>
      <c r="G47" s="40"/>
      <c r="H47" s="40"/>
      <c r="I47" s="40"/>
      <c r="J47" s="41"/>
    </row>
    <row r="48" spans="1:10" ht="24" customHeight="1" x14ac:dyDescent="0.25">
      <c r="A48" s="19"/>
      <c r="B48" s="19"/>
      <c r="C48" s="19"/>
      <c r="D48" s="20" t="s">
        <v>13</v>
      </c>
      <c r="E48" s="22" t="s">
        <v>14</v>
      </c>
      <c r="F48" s="22">
        <v>3</v>
      </c>
      <c r="G48" s="19"/>
      <c r="H48" s="19"/>
      <c r="I48" s="19"/>
      <c r="J48" s="19"/>
    </row>
    <row r="51" spans="6:6" x14ac:dyDescent="0.25">
      <c r="F51" s="42"/>
    </row>
  </sheetData>
  <mergeCells count="18">
    <mergeCell ref="A16:J16"/>
    <mergeCell ref="A38:J38"/>
    <mergeCell ref="A31:J31"/>
    <mergeCell ref="A34:J34"/>
    <mergeCell ref="A40:J40"/>
    <mergeCell ref="A45:J45"/>
    <mergeCell ref="A47:J47"/>
    <mergeCell ref="A43:J43"/>
    <mergeCell ref="A2:J2"/>
    <mergeCell ref="A4:J4"/>
    <mergeCell ref="A6:J6"/>
    <mergeCell ref="A9:J9"/>
    <mergeCell ref="A12:J12"/>
    <mergeCell ref="A18:J18"/>
    <mergeCell ref="A21:J21"/>
    <mergeCell ref="A23:J23"/>
    <mergeCell ref="A26:J26"/>
    <mergeCell ref="A28:J28"/>
  </mergeCells>
  <phoneticPr fontId="7" type="noConversion"/>
  <pageMargins left="0.31496062992125984" right="0" top="0.39370078740157483" bottom="0.39370078740157483" header="0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ВОР (ВК)</vt:lpstr>
      <vt:lpstr>'ВОР (ВК)'!Область_печати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Liubushina</dc:creator>
  <cp:lastModifiedBy>Наглева Людмила Сергеевна</cp:lastModifiedBy>
  <cp:lastPrinted>2025-02-03T09:42:18Z</cp:lastPrinted>
  <dcterms:created xsi:type="dcterms:W3CDTF">2023-01-23T14:52:51Z</dcterms:created>
  <dcterms:modified xsi:type="dcterms:W3CDTF">2025-04-30T07:45:12Z</dcterms:modified>
</cp:coreProperties>
</file>