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442EA9A1-8C71-425A-8757-EA50A1E5F6F8}" xr6:coauthVersionLast="45" xr6:coauthVersionMax="45" xr10:uidLastSave="{00000000-0000-0000-0000-000000000000}"/>
  <bookViews>
    <workbookView xWindow="-120" yWindow="-120" windowWidth="29040" windowHeight="15720" activeTab="1" xr2:uid="{00000000-000D-0000-FFFF-FFFF00000000}"/>
  </bookViews>
  <sheets>
    <sheet name="школа на Н.Сотникова" sheetId="1" r:id="rId1"/>
    <sheet name="школа на Спортивной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8" i="2" l="1"/>
  <c r="H38" i="2" s="1"/>
  <c r="G57" i="2"/>
  <c r="H57" i="2" s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9" i="2"/>
  <c r="H40" i="2"/>
  <c r="H41" i="2"/>
  <c r="H42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8" i="2"/>
  <c r="H59" i="2"/>
  <c r="H60" i="2"/>
  <c r="H62" i="2"/>
  <c r="H65" i="2"/>
  <c r="H66" i="2"/>
  <c r="H67" i="2"/>
  <c r="H68" i="2"/>
  <c r="H69" i="2"/>
  <c r="H70" i="2"/>
  <c r="H7" i="2"/>
  <c r="F64" i="2" l="1"/>
  <c r="H64" i="2" s="1"/>
  <c r="F63" i="2"/>
  <c r="H63" i="2" s="1"/>
  <c r="F61" i="2"/>
  <c r="H61" i="2" s="1"/>
  <c r="F43" i="2"/>
  <c r="H43" i="2" s="1"/>
  <c r="H71" i="2" s="1"/>
  <c r="E82" i="1"/>
  <c r="E81" i="1"/>
  <c r="E74" i="1"/>
  <c r="E72" i="1"/>
  <c r="E71" i="1"/>
  <c r="E78" i="1"/>
  <c r="E69" i="1"/>
  <c r="E44" i="1"/>
  <c r="E43" i="1"/>
</calcChain>
</file>

<file path=xl/sharedStrings.xml><?xml version="1.0" encoding="utf-8"?>
<sst xmlns="http://schemas.openxmlformats.org/spreadsheetml/2006/main" count="351" uniqueCount="99">
  <si>
    <t>перечень железобетонных изделий на строительной площадке по ул. Н.Сотникова</t>
  </si>
  <si>
    <t>№ п.п.</t>
  </si>
  <si>
    <t>Ед.измерения</t>
  </si>
  <si>
    <t xml:space="preserve">Количество </t>
  </si>
  <si>
    <t>Зона складирования</t>
  </si>
  <si>
    <t>плита перекрытия многопустотная ПБ 58-12</t>
  </si>
  <si>
    <t>Наименование ж/бетонных изделий</t>
  </si>
  <si>
    <t xml:space="preserve">шт </t>
  </si>
  <si>
    <t>плита перекрытия многопустотная ПБ 43-12</t>
  </si>
  <si>
    <t>плита перекрытия многопустотная ПБ 43-15</t>
  </si>
  <si>
    <t>плита перекрытия многопустотная ПБ 58-15</t>
  </si>
  <si>
    <t>плита перекрытия многопустотая ПБ 72-12</t>
  </si>
  <si>
    <t>плита перекрытия многопустотая ПБ 72-15</t>
  </si>
  <si>
    <t>плита перекрытия многопустотая ПБ 29-15</t>
  </si>
  <si>
    <t>плита перекрытия многопустотая ПБ 29-12</t>
  </si>
  <si>
    <t>плита перекрытия многопустотая ПБ 36-12</t>
  </si>
  <si>
    <t>ригель Р1</t>
  </si>
  <si>
    <t>ригель Р3</t>
  </si>
  <si>
    <t>плита перекрытия многопустотая ПБ 36-15</t>
  </si>
  <si>
    <t>плита перекрытия многопустотная ПБ 51-15</t>
  </si>
  <si>
    <t>плита перекрытия многопустотная ПБ 43-7.3</t>
  </si>
  <si>
    <t>плита перекрытия многопустотная ПБ 58-7.3</t>
  </si>
  <si>
    <t>плита перекрытия многопустотая ПБ 72-9.3</t>
  </si>
  <si>
    <t>плита перекрытия многопустотая ПБ 36-7.4</t>
  </si>
  <si>
    <t>ригель Р4</t>
  </si>
  <si>
    <t>диафрагма 4х4</t>
  </si>
  <si>
    <t>плита перекрытия 3ПГ6</t>
  </si>
  <si>
    <t>фундамент колонн Ф12.12</t>
  </si>
  <si>
    <t>колонна К8-1</t>
  </si>
  <si>
    <t>колонна К2-2</t>
  </si>
  <si>
    <t>диафрагма 3,4х2,6</t>
  </si>
  <si>
    <t>ригель Р-1</t>
  </si>
  <si>
    <t>диафрагма 4х2,6</t>
  </si>
  <si>
    <t>плита перекрытия многопустотная ПБ 43-7.4</t>
  </si>
  <si>
    <t>плита перекрытия многопустотная ПБ 60-12</t>
  </si>
  <si>
    <t>плита перекрытия многопустотая ПБ 60-7.4</t>
  </si>
  <si>
    <t>плита перекрытия многопустотная ПБ 38-7.4</t>
  </si>
  <si>
    <t>ригель Р-3</t>
  </si>
  <si>
    <t>диафрагма Д1.2</t>
  </si>
  <si>
    <t>ригель Р-17</t>
  </si>
  <si>
    <t>лестничный марш ЛМ</t>
  </si>
  <si>
    <t>плита перекрытия многопустотая ПБ 43-12</t>
  </si>
  <si>
    <t>плита перекрытия многопустотая ПБ 43-15</t>
  </si>
  <si>
    <t>плита перекрытия многопустотая ПБ 43-7.4</t>
  </si>
  <si>
    <t>плита перекрытия многопустотая ПБ 58-15</t>
  </si>
  <si>
    <t>плита перекрытия многопустотая ПБ 58-12</t>
  </si>
  <si>
    <t>плита перекрытия многопустотая ПБ 58-7.4</t>
  </si>
  <si>
    <t>плита перекрытия многопустотая ПБ 72-7.4</t>
  </si>
  <si>
    <t>колонна К 8.1</t>
  </si>
  <si>
    <t>плита перекрытия многопустотая ПБ 60-12</t>
  </si>
  <si>
    <t>диафрагма Д2.2</t>
  </si>
  <si>
    <t>колонна К8.1</t>
  </si>
  <si>
    <t>панель цокольная 2 БСП12</t>
  </si>
  <si>
    <t>диафрагма 6х3</t>
  </si>
  <si>
    <t>плита перекрытия многопустотная ПБ 58-7.4</t>
  </si>
  <si>
    <t>диафрагма Д-1.2</t>
  </si>
  <si>
    <t>плита перекрытия многопустотная ПБ 72-12</t>
  </si>
  <si>
    <t>диафрагма Д 1-2</t>
  </si>
  <si>
    <t>Вес, ед. т</t>
  </si>
  <si>
    <t>Вес, общий. т</t>
  </si>
  <si>
    <t>Ригель Р1</t>
  </si>
  <si>
    <t>Ригель Р3</t>
  </si>
  <si>
    <t>Лестничный марш ЛМ</t>
  </si>
  <si>
    <t>Ригель Р-1</t>
  </si>
  <si>
    <t>Колонна К8-1</t>
  </si>
  <si>
    <t>Плита перекрытия многопустотая ПБ 58-15</t>
  </si>
  <si>
    <t>Плита перекрытия многопустотая ПБ 36-7.4</t>
  </si>
  <si>
    <t>Плита перекрытия многопустотая ПБ 58-12</t>
  </si>
  <si>
    <t>Диафрагма</t>
  </si>
  <si>
    <t>Плита перекрытия многопустотная ПБ 58-12</t>
  </si>
  <si>
    <t>Плита перекрытия многопустотная ПБ 29-15</t>
  </si>
  <si>
    <t>Ригель РС-1</t>
  </si>
  <si>
    <t>Ригель Р-17</t>
  </si>
  <si>
    <t>Ригель Р-3</t>
  </si>
  <si>
    <t>Ригель РС-3</t>
  </si>
  <si>
    <t>Плита перекрытия многопустотная ПБ 43-15</t>
  </si>
  <si>
    <t>Плита перекрытия многопустотная ПБ 43-12</t>
  </si>
  <si>
    <t>Плита перекрытия многопустотая ПБ 72-12</t>
  </si>
  <si>
    <t>Колонна К 8-1</t>
  </si>
  <si>
    <t>Диафрагма Д2-2</t>
  </si>
  <si>
    <t>Колонна К 3-1</t>
  </si>
  <si>
    <t>Колонна с капителью</t>
  </si>
  <si>
    <t>Плита перекрытия многопустотная 1,5х1,2</t>
  </si>
  <si>
    <t>Колонна К3-1</t>
  </si>
  <si>
    <t>Диафрагма 4х4</t>
  </si>
  <si>
    <t>Диафрагма 4х3</t>
  </si>
  <si>
    <t>Плита 6х2,5</t>
  </si>
  <si>
    <t>Плита перекрытия многопустотая ПБ 38-15</t>
  </si>
  <si>
    <t>Плита перекрытия многопустотая ПБ 72-15</t>
  </si>
  <si>
    <t>Колонна К 8.1</t>
  </si>
  <si>
    <t>Диафрагма Д1.2</t>
  </si>
  <si>
    <t>Диафрагма Д 2.2</t>
  </si>
  <si>
    <t>Колонна К 2</t>
  </si>
  <si>
    <t>Колонна К 7-1</t>
  </si>
  <si>
    <t>Фундамент колонн Ф12.12</t>
  </si>
  <si>
    <t>Диафрагма Д 4х3</t>
  </si>
  <si>
    <t>Колонна К2-1</t>
  </si>
  <si>
    <t>Колонна К14</t>
  </si>
  <si>
    <t>Ведомость железобетонных изделий на строительной площадке 
«Объект образования (общеобразовательная школа на 1100 мест) по ул. Спортивная в Ленинском районе г. Новосибирска»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</si>
</sst>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0" xfId="0" applyFont="1" applyFill="1"/>
    <xf numFmtId="0" fontId="3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workbookViewId="0">
      <selection sqref="A1:E110"/>
    </sheetView>
  </sheetViews>
  <sheetFormatPr defaultRowHeight="15" x14ac:dyDescent="0.25"/>
  <cols>
    <col min="1" max="1" width="15.140625" customWidth="1"/>
    <col min="3" max="3" width="41.85546875" bestFit="1" customWidth="1"/>
    <col min="4" max="4" width="14.42578125" customWidth="1"/>
    <col min="5" max="5" width="12" bestFit="1" customWidth="1"/>
  </cols>
  <sheetData>
    <row r="1" spans="1:10" ht="15" customHeight="1" x14ac:dyDescent="0.25">
      <c r="A1" s="6" t="s">
        <v>0</v>
      </c>
      <c r="B1" s="6"/>
      <c r="C1" s="6"/>
      <c r="D1" s="6"/>
      <c r="E1" s="6"/>
      <c r="F1" s="2"/>
      <c r="G1" s="2"/>
      <c r="H1" s="2"/>
      <c r="I1" s="2"/>
      <c r="J1" s="2"/>
    </row>
    <row r="2" spans="1:10" x14ac:dyDescent="0.25">
      <c r="A2" s="6"/>
      <c r="B2" s="6"/>
      <c r="C2" s="6"/>
      <c r="D2" s="6"/>
      <c r="E2" s="6"/>
      <c r="F2" s="2"/>
      <c r="G2" s="2"/>
      <c r="H2" s="2"/>
      <c r="I2" s="2"/>
      <c r="J2" s="2"/>
    </row>
    <row r="3" spans="1:10" x14ac:dyDescent="0.25">
      <c r="A3" s="6"/>
      <c r="B3" s="6"/>
      <c r="C3" s="6"/>
      <c r="D3" s="6"/>
      <c r="E3" s="6"/>
      <c r="F3" s="2"/>
      <c r="G3" s="2"/>
      <c r="H3" s="2"/>
      <c r="I3" s="2"/>
      <c r="J3" s="2"/>
    </row>
    <row r="5" spans="1:10" ht="30" x14ac:dyDescent="0.25">
      <c r="A5" s="5" t="s">
        <v>4</v>
      </c>
      <c r="B5" s="4" t="s">
        <v>1</v>
      </c>
      <c r="C5" s="4" t="s">
        <v>6</v>
      </c>
      <c r="D5" s="5" t="s">
        <v>2</v>
      </c>
      <c r="E5" s="4" t="s">
        <v>3</v>
      </c>
    </row>
    <row r="6" spans="1:10" x14ac:dyDescent="0.25">
      <c r="A6" s="5">
        <v>1</v>
      </c>
      <c r="B6" s="4">
        <v>2</v>
      </c>
      <c r="C6" s="4">
        <v>3</v>
      </c>
      <c r="D6" s="4">
        <v>4</v>
      </c>
      <c r="E6" s="4">
        <v>5</v>
      </c>
    </row>
    <row r="7" spans="1:10" x14ac:dyDescent="0.25">
      <c r="A7" s="3">
        <v>1</v>
      </c>
      <c r="B7" s="4">
        <v>1</v>
      </c>
      <c r="C7" s="1" t="s">
        <v>5</v>
      </c>
      <c r="D7" s="3" t="s">
        <v>7</v>
      </c>
      <c r="E7" s="3">
        <v>22</v>
      </c>
    </row>
    <row r="8" spans="1:10" x14ac:dyDescent="0.25">
      <c r="A8" s="1"/>
      <c r="B8" s="4">
        <v>2</v>
      </c>
      <c r="C8" t="s">
        <v>10</v>
      </c>
      <c r="D8" s="3" t="s">
        <v>7</v>
      </c>
      <c r="E8" s="3">
        <v>37</v>
      </c>
    </row>
    <row r="9" spans="1:10" x14ac:dyDescent="0.25">
      <c r="A9" s="1"/>
      <c r="B9" s="4">
        <v>3</v>
      </c>
      <c r="C9" s="1" t="s">
        <v>8</v>
      </c>
      <c r="D9" s="3" t="s">
        <v>7</v>
      </c>
      <c r="E9" s="3">
        <v>7</v>
      </c>
    </row>
    <row r="10" spans="1:10" x14ac:dyDescent="0.25">
      <c r="A10" s="1"/>
      <c r="B10" s="4">
        <v>4</v>
      </c>
      <c r="C10" s="1" t="s">
        <v>11</v>
      </c>
      <c r="D10" s="3" t="s">
        <v>7</v>
      </c>
      <c r="E10" s="3">
        <v>9</v>
      </c>
    </row>
    <row r="11" spans="1:10" x14ac:dyDescent="0.25">
      <c r="A11" s="1"/>
      <c r="B11" s="4">
        <v>5</v>
      </c>
      <c r="C11" s="1" t="s">
        <v>12</v>
      </c>
      <c r="D11" s="3" t="s">
        <v>7</v>
      </c>
      <c r="E11" s="3">
        <v>3</v>
      </c>
    </row>
    <row r="12" spans="1:10" x14ac:dyDescent="0.25">
      <c r="A12" s="1"/>
      <c r="B12" s="4">
        <v>6</v>
      </c>
      <c r="C12" s="1" t="s">
        <v>13</v>
      </c>
      <c r="D12" s="3" t="s">
        <v>7</v>
      </c>
      <c r="E12" s="3">
        <v>5</v>
      </c>
    </row>
    <row r="13" spans="1:10" x14ac:dyDescent="0.25">
      <c r="A13" s="1"/>
      <c r="B13" s="4">
        <v>7</v>
      </c>
      <c r="C13" s="1" t="s">
        <v>14</v>
      </c>
      <c r="D13" s="3" t="s">
        <v>7</v>
      </c>
      <c r="E13" s="3">
        <v>7</v>
      </c>
    </row>
    <row r="14" spans="1:10" x14ac:dyDescent="0.25">
      <c r="A14" s="1"/>
      <c r="B14" s="4">
        <v>8</v>
      </c>
      <c r="C14" s="1" t="s">
        <v>15</v>
      </c>
      <c r="D14" s="3" t="s">
        <v>7</v>
      </c>
      <c r="E14" s="3">
        <v>10</v>
      </c>
    </row>
    <row r="15" spans="1:10" x14ac:dyDescent="0.25">
      <c r="A15" s="1"/>
      <c r="B15" s="4">
        <v>9</v>
      </c>
      <c r="C15" s="1" t="s">
        <v>16</v>
      </c>
      <c r="D15" s="3" t="s">
        <v>7</v>
      </c>
      <c r="E15" s="3">
        <v>6</v>
      </c>
    </row>
    <row r="16" spans="1:10" x14ac:dyDescent="0.25">
      <c r="A16" s="1"/>
      <c r="B16" s="4">
        <v>10</v>
      </c>
      <c r="C16" s="1" t="s">
        <v>17</v>
      </c>
      <c r="D16" s="3" t="s">
        <v>7</v>
      </c>
      <c r="E16" s="3">
        <v>4</v>
      </c>
    </row>
    <row r="17" spans="1:5" x14ac:dyDescent="0.25">
      <c r="A17" s="3">
        <v>2</v>
      </c>
      <c r="B17" s="4">
        <v>1</v>
      </c>
      <c r="C17" s="1" t="s">
        <v>5</v>
      </c>
      <c r="D17" s="3" t="s">
        <v>7</v>
      </c>
      <c r="E17" s="3">
        <v>18</v>
      </c>
    </row>
    <row r="18" spans="1:5" x14ac:dyDescent="0.25">
      <c r="A18" s="1"/>
      <c r="B18" s="4">
        <v>2</v>
      </c>
      <c r="C18" t="s">
        <v>10</v>
      </c>
      <c r="D18" s="3" t="s">
        <v>7</v>
      </c>
      <c r="E18" s="3">
        <v>28</v>
      </c>
    </row>
    <row r="19" spans="1:5" x14ac:dyDescent="0.25">
      <c r="A19" s="1"/>
      <c r="B19" s="4">
        <v>3</v>
      </c>
      <c r="C19" t="s">
        <v>21</v>
      </c>
      <c r="D19" s="3" t="s">
        <v>7</v>
      </c>
      <c r="E19" s="3">
        <v>2</v>
      </c>
    </row>
    <row r="20" spans="1:5" x14ac:dyDescent="0.25">
      <c r="A20" s="1"/>
      <c r="B20" s="4">
        <v>4</v>
      </c>
      <c r="C20" s="1" t="s">
        <v>8</v>
      </c>
      <c r="D20" s="3" t="s">
        <v>7</v>
      </c>
      <c r="E20" s="3">
        <v>5</v>
      </c>
    </row>
    <row r="21" spans="1:5" x14ac:dyDescent="0.25">
      <c r="A21" s="1"/>
      <c r="B21" s="4">
        <v>5</v>
      </c>
      <c r="C21" s="1" t="s">
        <v>9</v>
      </c>
      <c r="D21" s="3" t="s">
        <v>7</v>
      </c>
      <c r="E21" s="3">
        <v>2</v>
      </c>
    </row>
    <row r="22" spans="1:5" x14ac:dyDescent="0.25">
      <c r="A22" s="1"/>
      <c r="B22" s="4">
        <v>6</v>
      </c>
      <c r="C22" s="1" t="s">
        <v>20</v>
      </c>
      <c r="D22" s="3" t="s">
        <v>7</v>
      </c>
      <c r="E22" s="3">
        <v>1</v>
      </c>
    </row>
    <row r="23" spans="1:5" x14ac:dyDescent="0.25">
      <c r="A23" s="1"/>
      <c r="B23" s="4">
        <v>7</v>
      </c>
      <c r="C23" s="1" t="s">
        <v>19</v>
      </c>
      <c r="D23" s="3" t="s">
        <v>7</v>
      </c>
      <c r="E23" s="3">
        <v>1</v>
      </c>
    </row>
    <row r="24" spans="1:5" x14ac:dyDescent="0.25">
      <c r="A24" s="1"/>
      <c r="B24" s="4">
        <v>8</v>
      </c>
      <c r="C24" s="1" t="s">
        <v>11</v>
      </c>
      <c r="D24" s="3" t="s">
        <v>7</v>
      </c>
      <c r="E24" s="3">
        <v>1</v>
      </c>
    </row>
    <row r="25" spans="1:5" x14ac:dyDescent="0.25">
      <c r="A25" s="1"/>
      <c r="B25" s="4">
        <v>9</v>
      </c>
      <c r="C25" s="1" t="s">
        <v>12</v>
      </c>
      <c r="D25" s="3" t="s">
        <v>7</v>
      </c>
      <c r="E25" s="3">
        <v>6</v>
      </c>
    </row>
    <row r="26" spans="1:5" x14ac:dyDescent="0.25">
      <c r="A26" s="1"/>
      <c r="B26" s="4">
        <v>10</v>
      </c>
      <c r="C26" s="1" t="s">
        <v>22</v>
      </c>
      <c r="D26" s="3" t="s">
        <v>7</v>
      </c>
      <c r="E26" s="3">
        <v>1</v>
      </c>
    </row>
    <row r="27" spans="1:5" x14ac:dyDescent="0.25">
      <c r="A27" s="1"/>
      <c r="B27" s="4">
        <v>11</v>
      </c>
      <c r="C27" s="1" t="s">
        <v>13</v>
      </c>
      <c r="D27" s="3" t="s">
        <v>7</v>
      </c>
      <c r="E27" s="3">
        <v>3</v>
      </c>
    </row>
    <row r="28" spans="1:5" x14ac:dyDescent="0.25">
      <c r="A28" s="1"/>
      <c r="B28" s="4">
        <v>12</v>
      </c>
      <c r="C28" s="1" t="s">
        <v>14</v>
      </c>
      <c r="D28" s="3" t="s">
        <v>7</v>
      </c>
      <c r="E28" s="3">
        <v>1</v>
      </c>
    </row>
    <row r="29" spans="1:5" x14ac:dyDescent="0.25">
      <c r="A29" s="1"/>
      <c r="B29" s="4">
        <v>13</v>
      </c>
      <c r="C29" s="1" t="s">
        <v>18</v>
      </c>
      <c r="D29" s="3" t="s">
        <v>7</v>
      </c>
      <c r="E29" s="3">
        <v>2</v>
      </c>
    </row>
    <row r="30" spans="1:5" x14ac:dyDescent="0.25">
      <c r="A30" s="1"/>
      <c r="B30" s="4">
        <v>14</v>
      </c>
      <c r="C30" s="1" t="s">
        <v>15</v>
      </c>
      <c r="D30" s="3" t="s">
        <v>7</v>
      </c>
      <c r="E30" s="3">
        <v>1</v>
      </c>
    </row>
    <row r="31" spans="1:5" x14ac:dyDescent="0.25">
      <c r="A31" s="1"/>
      <c r="B31" s="4">
        <v>15</v>
      </c>
      <c r="C31" s="1" t="s">
        <v>23</v>
      </c>
      <c r="D31" s="3" t="s">
        <v>7</v>
      </c>
      <c r="E31" s="3">
        <v>2</v>
      </c>
    </row>
    <row r="32" spans="1:5" x14ac:dyDescent="0.25">
      <c r="A32" s="1"/>
      <c r="B32" s="4">
        <v>16</v>
      </c>
      <c r="C32" s="1" t="s">
        <v>16</v>
      </c>
      <c r="D32" s="3" t="s">
        <v>7</v>
      </c>
      <c r="E32" s="3">
        <v>20</v>
      </c>
    </row>
    <row r="33" spans="1:5" x14ac:dyDescent="0.25">
      <c r="A33" s="1"/>
      <c r="B33" s="4">
        <v>17</v>
      </c>
      <c r="C33" s="1" t="s">
        <v>17</v>
      </c>
      <c r="D33" s="3" t="s">
        <v>7</v>
      </c>
      <c r="E33" s="3">
        <v>11</v>
      </c>
    </row>
    <row r="34" spans="1:5" x14ac:dyDescent="0.25">
      <c r="A34" s="1"/>
      <c r="B34" s="4">
        <v>18</v>
      </c>
      <c r="C34" s="1" t="s">
        <v>24</v>
      </c>
      <c r="D34" s="3" t="s">
        <v>7</v>
      </c>
      <c r="E34" s="3">
        <v>2</v>
      </c>
    </row>
    <row r="35" spans="1:5" x14ac:dyDescent="0.25">
      <c r="A35" s="3">
        <v>3</v>
      </c>
      <c r="B35" s="4">
        <v>1</v>
      </c>
      <c r="C35" s="1" t="s">
        <v>26</v>
      </c>
      <c r="D35" s="3" t="s">
        <v>7</v>
      </c>
      <c r="E35" s="3">
        <v>16</v>
      </c>
    </row>
    <row r="36" spans="1:5" x14ac:dyDescent="0.25">
      <c r="A36" s="3">
        <v>4</v>
      </c>
      <c r="B36" s="4">
        <v>1</v>
      </c>
      <c r="C36" s="1" t="s">
        <v>26</v>
      </c>
      <c r="D36" s="3" t="s">
        <v>7</v>
      </c>
      <c r="E36" s="3">
        <v>12</v>
      </c>
    </row>
    <row r="37" spans="1:5" x14ac:dyDescent="0.25">
      <c r="A37" s="1"/>
      <c r="B37" s="4">
        <v>2</v>
      </c>
      <c r="C37" s="1" t="s">
        <v>27</v>
      </c>
      <c r="D37" s="3" t="s">
        <v>7</v>
      </c>
      <c r="E37" s="3">
        <v>5</v>
      </c>
    </row>
    <row r="38" spans="1:5" x14ac:dyDescent="0.25">
      <c r="A38" s="3">
        <v>5</v>
      </c>
      <c r="B38" s="4">
        <v>1</v>
      </c>
      <c r="C38" s="1" t="s">
        <v>25</v>
      </c>
      <c r="D38" s="3" t="s">
        <v>7</v>
      </c>
      <c r="E38" s="3">
        <v>6</v>
      </c>
    </row>
    <row r="39" spans="1:5" x14ac:dyDescent="0.25">
      <c r="A39" s="3">
        <v>6</v>
      </c>
      <c r="B39" s="4">
        <v>1</v>
      </c>
      <c r="C39" s="1" t="s">
        <v>28</v>
      </c>
      <c r="D39" s="3" t="s">
        <v>7</v>
      </c>
      <c r="E39" s="3">
        <v>17</v>
      </c>
    </row>
    <row r="40" spans="1:5" x14ac:dyDescent="0.25">
      <c r="A40" s="1"/>
      <c r="B40" s="4">
        <v>2</v>
      </c>
      <c r="C40" s="1" t="s">
        <v>29</v>
      </c>
      <c r="D40" s="3" t="s">
        <v>7</v>
      </c>
      <c r="E40" s="3">
        <v>1</v>
      </c>
    </row>
    <row r="41" spans="1:5" x14ac:dyDescent="0.25">
      <c r="A41" s="1"/>
      <c r="B41" s="4">
        <v>3</v>
      </c>
      <c r="C41" s="1" t="s">
        <v>32</v>
      </c>
      <c r="D41" s="3" t="s">
        <v>7</v>
      </c>
      <c r="E41" s="3">
        <v>4</v>
      </c>
    </row>
    <row r="42" spans="1:5" x14ac:dyDescent="0.25">
      <c r="A42" s="1"/>
      <c r="B42" s="4">
        <v>4</v>
      </c>
      <c r="C42" s="1" t="s">
        <v>30</v>
      </c>
      <c r="D42" s="3" t="s">
        <v>7</v>
      </c>
      <c r="E42" s="3">
        <v>4</v>
      </c>
    </row>
    <row r="43" spans="1:5" x14ac:dyDescent="0.25">
      <c r="A43" s="1"/>
      <c r="B43" s="4">
        <v>5</v>
      </c>
      <c r="C43" s="1" t="s">
        <v>31</v>
      </c>
      <c r="D43" s="3" t="s">
        <v>7</v>
      </c>
      <c r="E43" s="3">
        <f>2+5+34+70+5+8+3+18+48+14</f>
        <v>207</v>
      </c>
    </row>
    <row r="44" spans="1:5" x14ac:dyDescent="0.25">
      <c r="A44" s="1"/>
      <c r="B44" s="4">
        <v>6</v>
      </c>
      <c r="C44" s="1" t="s">
        <v>37</v>
      </c>
      <c r="D44" s="3" t="s">
        <v>7</v>
      </c>
      <c r="E44" s="3">
        <f>6+7+1+28+19+3+22</f>
        <v>86</v>
      </c>
    </row>
    <row r="45" spans="1:5" x14ac:dyDescent="0.25">
      <c r="A45" s="1"/>
      <c r="B45" s="4">
        <v>7</v>
      </c>
      <c r="C45" s="1" t="s">
        <v>39</v>
      </c>
      <c r="D45" s="3" t="s">
        <v>7</v>
      </c>
      <c r="E45" s="3">
        <v>4</v>
      </c>
    </row>
    <row r="46" spans="1:5" x14ac:dyDescent="0.25">
      <c r="A46" s="1"/>
      <c r="B46" s="4">
        <v>8</v>
      </c>
      <c r="C46" s="1" t="s">
        <v>5</v>
      </c>
      <c r="D46" s="3" t="s">
        <v>7</v>
      </c>
      <c r="E46" s="3">
        <v>23</v>
      </c>
    </row>
    <row r="47" spans="1:5" x14ac:dyDescent="0.25">
      <c r="A47" s="1"/>
      <c r="B47" s="4">
        <v>9</v>
      </c>
      <c r="C47" t="s">
        <v>10</v>
      </c>
      <c r="D47" s="3" t="s">
        <v>7</v>
      </c>
      <c r="E47" s="3">
        <v>32</v>
      </c>
    </row>
    <row r="48" spans="1:5" x14ac:dyDescent="0.25">
      <c r="A48" s="1"/>
      <c r="B48" s="4">
        <v>10</v>
      </c>
      <c r="C48" t="s">
        <v>21</v>
      </c>
      <c r="D48" s="3" t="s">
        <v>7</v>
      </c>
      <c r="E48" s="3">
        <v>2</v>
      </c>
    </row>
    <row r="49" spans="1:5" x14ac:dyDescent="0.25">
      <c r="A49" s="1"/>
      <c r="B49" s="4">
        <v>11</v>
      </c>
      <c r="C49" s="1" t="s">
        <v>8</v>
      </c>
      <c r="D49" s="3" t="s">
        <v>7</v>
      </c>
      <c r="E49" s="3">
        <v>6</v>
      </c>
    </row>
    <row r="50" spans="1:5" x14ac:dyDescent="0.25">
      <c r="A50" s="1"/>
      <c r="B50" s="4">
        <v>12</v>
      </c>
      <c r="C50" s="1" t="s">
        <v>36</v>
      </c>
      <c r="D50" s="3" t="s">
        <v>7</v>
      </c>
      <c r="E50" s="3">
        <v>1</v>
      </c>
    </row>
    <row r="51" spans="1:5" x14ac:dyDescent="0.25">
      <c r="A51" s="1"/>
      <c r="B51" s="4">
        <v>13</v>
      </c>
      <c r="C51" s="1" t="s">
        <v>33</v>
      </c>
      <c r="D51" s="3" t="s">
        <v>7</v>
      </c>
      <c r="E51" s="3">
        <v>4</v>
      </c>
    </row>
    <row r="52" spans="1:5" x14ac:dyDescent="0.25">
      <c r="A52" s="1"/>
      <c r="B52" s="4">
        <v>14</v>
      </c>
      <c r="C52" s="1" t="s">
        <v>34</v>
      </c>
      <c r="D52" s="3" t="s">
        <v>7</v>
      </c>
      <c r="E52" s="3">
        <v>4</v>
      </c>
    </row>
    <row r="53" spans="1:5" x14ac:dyDescent="0.25">
      <c r="A53" s="1"/>
      <c r="B53" s="4">
        <v>15</v>
      </c>
      <c r="C53" s="1" t="s">
        <v>35</v>
      </c>
      <c r="D53" s="3" t="s">
        <v>7</v>
      </c>
      <c r="E53" s="3">
        <v>7</v>
      </c>
    </row>
    <row r="54" spans="1:5" x14ac:dyDescent="0.25">
      <c r="A54" s="1"/>
      <c r="B54" s="4">
        <v>16</v>
      </c>
      <c r="C54" s="1" t="s">
        <v>12</v>
      </c>
      <c r="D54" s="3" t="s">
        <v>7</v>
      </c>
      <c r="E54" s="3">
        <v>9</v>
      </c>
    </row>
    <row r="55" spans="1:5" x14ac:dyDescent="0.25">
      <c r="A55" s="1"/>
      <c r="B55" s="4">
        <v>17</v>
      </c>
      <c r="C55" s="1" t="s">
        <v>38</v>
      </c>
      <c r="D55" s="3" t="s">
        <v>7</v>
      </c>
      <c r="E55" s="3">
        <v>20</v>
      </c>
    </row>
    <row r="56" spans="1:5" x14ac:dyDescent="0.25">
      <c r="A56" s="1"/>
      <c r="B56" s="4">
        <v>18</v>
      </c>
      <c r="C56" s="1" t="s">
        <v>40</v>
      </c>
      <c r="D56" s="3" t="s">
        <v>7</v>
      </c>
      <c r="E56" s="3">
        <v>4</v>
      </c>
    </row>
    <row r="57" spans="1:5" x14ac:dyDescent="0.25">
      <c r="A57" s="3">
        <v>7</v>
      </c>
      <c r="B57" s="4">
        <v>1</v>
      </c>
      <c r="C57" s="1" t="s">
        <v>41</v>
      </c>
      <c r="D57" s="3" t="s">
        <v>7</v>
      </c>
      <c r="E57" s="3">
        <v>4</v>
      </c>
    </row>
    <row r="58" spans="1:5" x14ac:dyDescent="0.25">
      <c r="A58" s="3"/>
      <c r="B58" s="4">
        <v>2</v>
      </c>
      <c r="C58" s="1" t="s">
        <v>42</v>
      </c>
      <c r="D58" s="3" t="s">
        <v>7</v>
      </c>
      <c r="E58" s="3">
        <v>2</v>
      </c>
    </row>
    <row r="59" spans="1:5" x14ac:dyDescent="0.25">
      <c r="A59" s="3"/>
      <c r="B59" s="4">
        <v>3</v>
      </c>
      <c r="C59" s="1" t="s">
        <v>44</v>
      </c>
      <c r="D59" s="3" t="s">
        <v>7</v>
      </c>
      <c r="E59" s="3">
        <v>6</v>
      </c>
    </row>
    <row r="60" spans="1:5" x14ac:dyDescent="0.25">
      <c r="A60" s="3"/>
      <c r="B60" s="4">
        <v>4</v>
      </c>
      <c r="C60" s="1" t="s">
        <v>45</v>
      </c>
      <c r="D60" s="3" t="s">
        <v>7</v>
      </c>
      <c r="E60" s="3">
        <v>7</v>
      </c>
    </row>
    <row r="61" spans="1:5" x14ac:dyDescent="0.25">
      <c r="A61" s="3"/>
      <c r="B61" s="4">
        <v>5</v>
      </c>
      <c r="C61" s="1" t="s">
        <v>46</v>
      </c>
      <c r="D61" s="3" t="s">
        <v>7</v>
      </c>
      <c r="E61" s="3">
        <v>1</v>
      </c>
    </row>
    <row r="62" spans="1:5" x14ac:dyDescent="0.25">
      <c r="A62" s="3"/>
      <c r="B62" s="4">
        <v>6</v>
      </c>
      <c r="C62" s="1" t="s">
        <v>43</v>
      </c>
      <c r="D62" s="3" t="s">
        <v>7</v>
      </c>
      <c r="E62" s="3">
        <v>1</v>
      </c>
    </row>
    <row r="63" spans="1:5" x14ac:dyDescent="0.25">
      <c r="A63" s="3"/>
      <c r="B63" s="4">
        <v>7</v>
      </c>
      <c r="C63" s="1" t="s">
        <v>47</v>
      </c>
      <c r="D63" s="3" t="s">
        <v>7</v>
      </c>
      <c r="E63" s="3">
        <v>1</v>
      </c>
    </row>
    <row r="64" spans="1:5" x14ac:dyDescent="0.25">
      <c r="A64" s="3"/>
      <c r="B64" s="4">
        <v>8</v>
      </c>
      <c r="C64" s="1" t="s">
        <v>11</v>
      </c>
      <c r="D64" s="3" t="s">
        <v>7</v>
      </c>
      <c r="E64" s="3">
        <v>3</v>
      </c>
    </row>
    <row r="65" spans="1:5" x14ac:dyDescent="0.25">
      <c r="A65" s="3"/>
      <c r="B65" s="4">
        <v>9</v>
      </c>
      <c r="C65" s="1" t="s">
        <v>12</v>
      </c>
      <c r="D65" s="3" t="s">
        <v>7</v>
      </c>
      <c r="E65" s="3">
        <v>1</v>
      </c>
    </row>
    <row r="66" spans="1:5" x14ac:dyDescent="0.25">
      <c r="A66" s="3"/>
      <c r="B66" s="4">
        <v>10</v>
      </c>
      <c r="C66" s="1" t="s">
        <v>48</v>
      </c>
      <c r="D66" s="3" t="s">
        <v>7</v>
      </c>
      <c r="E66" s="3">
        <v>37</v>
      </c>
    </row>
    <row r="67" spans="1:5" x14ac:dyDescent="0.25">
      <c r="A67" s="3"/>
      <c r="B67" s="4">
        <v>11</v>
      </c>
      <c r="C67" s="1" t="s">
        <v>17</v>
      </c>
      <c r="D67" s="3" t="s">
        <v>7</v>
      </c>
      <c r="E67" s="3">
        <v>4</v>
      </c>
    </row>
    <row r="68" spans="1:5" x14ac:dyDescent="0.25">
      <c r="A68" s="3"/>
      <c r="B68" s="4">
        <v>12</v>
      </c>
      <c r="C68" s="1" t="s">
        <v>38</v>
      </c>
      <c r="D68" s="3" t="s">
        <v>7</v>
      </c>
      <c r="E68" s="3">
        <v>5</v>
      </c>
    </row>
    <row r="69" spans="1:5" x14ac:dyDescent="0.25">
      <c r="A69" s="3">
        <v>8</v>
      </c>
      <c r="B69" s="4">
        <v>1</v>
      </c>
      <c r="C69" s="1" t="s">
        <v>11</v>
      </c>
      <c r="D69" s="3" t="s">
        <v>7</v>
      </c>
      <c r="E69" s="3">
        <f>3+2</f>
        <v>5</v>
      </c>
    </row>
    <row r="70" spans="1:5" x14ac:dyDescent="0.25">
      <c r="A70" s="3"/>
      <c r="B70" s="4">
        <v>2</v>
      </c>
      <c r="C70" s="1" t="s">
        <v>13</v>
      </c>
      <c r="D70" s="3" t="s">
        <v>7</v>
      </c>
      <c r="E70" s="3">
        <v>1</v>
      </c>
    </row>
    <row r="71" spans="1:5" x14ac:dyDescent="0.25">
      <c r="A71" s="3"/>
      <c r="B71" s="4">
        <v>3</v>
      </c>
      <c r="C71" s="1" t="s">
        <v>45</v>
      </c>
      <c r="D71" s="3" t="s">
        <v>7</v>
      </c>
      <c r="E71" s="3">
        <f>4+7+6+5</f>
        <v>22</v>
      </c>
    </row>
    <row r="72" spans="1:5" x14ac:dyDescent="0.25">
      <c r="A72" s="3"/>
      <c r="B72" s="4">
        <v>4</v>
      </c>
      <c r="C72" s="1" t="s">
        <v>44</v>
      </c>
      <c r="D72" s="3" t="s">
        <v>7</v>
      </c>
      <c r="E72" s="3">
        <f>2+2+12+10</f>
        <v>26</v>
      </c>
    </row>
    <row r="73" spans="1:5" x14ac:dyDescent="0.25">
      <c r="A73" s="3"/>
      <c r="B73" s="4">
        <v>5</v>
      </c>
      <c r="C73" s="1" t="s">
        <v>46</v>
      </c>
      <c r="D73" s="3" t="s">
        <v>7</v>
      </c>
      <c r="E73" s="3">
        <v>5</v>
      </c>
    </row>
    <row r="74" spans="1:5" x14ac:dyDescent="0.25">
      <c r="A74" s="3"/>
      <c r="B74" s="4">
        <v>6</v>
      </c>
      <c r="C74" s="1" t="s">
        <v>41</v>
      </c>
      <c r="D74" s="3" t="s">
        <v>7</v>
      </c>
      <c r="E74" s="3">
        <f>1+3+1+4+2+4</f>
        <v>15</v>
      </c>
    </row>
    <row r="75" spans="1:5" x14ac:dyDescent="0.25">
      <c r="A75" s="3"/>
      <c r="B75" s="4">
        <v>7</v>
      </c>
      <c r="C75" s="1" t="s">
        <v>42</v>
      </c>
      <c r="D75" s="3" t="s">
        <v>7</v>
      </c>
      <c r="E75" s="3">
        <v>10</v>
      </c>
    </row>
    <row r="76" spans="1:5" x14ac:dyDescent="0.25">
      <c r="A76" s="3"/>
      <c r="B76" s="4">
        <v>8</v>
      </c>
      <c r="C76" s="1" t="s">
        <v>43</v>
      </c>
      <c r="D76" s="3" t="s">
        <v>7</v>
      </c>
      <c r="E76" s="3">
        <v>2</v>
      </c>
    </row>
    <row r="77" spans="1:5" x14ac:dyDescent="0.25">
      <c r="A77" s="3"/>
      <c r="B77" s="4">
        <v>9</v>
      </c>
      <c r="C77" s="1" t="s">
        <v>47</v>
      </c>
      <c r="D77" s="3" t="s">
        <v>7</v>
      </c>
      <c r="E77" s="3">
        <v>1</v>
      </c>
    </row>
    <row r="78" spans="1:5" x14ac:dyDescent="0.25">
      <c r="A78" s="3"/>
      <c r="B78" s="4">
        <v>10</v>
      </c>
      <c r="C78" s="1" t="s">
        <v>12</v>
      </c>
      <c r="D78" s="3" t="s">
        <v>7</v>
      </c>
      <c r="E78" s="3">
        <f>18+4+2</f>
        <v>24</v>
      </c>
    </row>
    <row r="79" spans="1:5" x14ac:dyDescent="0.25">
      <c r="A79" s="3"/>
      <c r="B79" s="4">
        <v>11</v>
      </c>
      <c r="C79" s="1" t="s">
        <v>49</v>
      </c>
      <c r="D79" s="3" t="s">
        <v>7</v>
      </c>
      <c r="E79" s="3">
        <v>12</v>
      </c>
    </row>
    <row r="80" spans="1:5" x14ac:dyDescent="0.25">
      <c r="A80" s="3"/>
      <c r="B80" s="4">
        <v>12</v>
      </c>
      <c r="C80" s="1" t="s">
        <v>48</v>
      </c>
      <c r="D80" s="3" t="s">
        <v>7</v>
      </c>
      <c r="E80" s="3">
        <v>17</v>
      </c>
    </row>
    <row r="81" spans="1:5" x14ac:dyDescent="0.25">
      <c r="A81" s="3"/>
      <c r="B81" s="4">
        <v>13</v>
      </c>
      <c r="C81" s="1" t="s">
        <v>16</v>
      </c>
      <c r="D81" s="3" t="s">
        <v>7</v>
      </c>
      <c r="E81" s="3">
        <f>3+5+16+2+9+16+21</f>
        <v>72</v>
      </c>
    </row>
    <row r="82" spans="1:5" x14ac:dyDescent="0.25">
      <c r="A82" s="3"/>
      <c r="B82" s="4">
        <v>14</v>
      </c>
      <c r="C82" s="1" t="s">
        <v>17</v>
      </c>
      <c r="D82" s="3" t="s">
        <v>7</v>
      </c>
      <c r="E82" s="3">
        <f>1+4+5</f>
        <v>10</v>
      </c>
    </row>
    <row r="83" spans="1:5" x14ac:dyDescent="0.25">
      <c r="A83" s="3"/>
      <c r="B83" s="4">
        <v>15</v>
      </c>
      <c r="C83" s="1" t="s">
        <v>38</v>
      </c>
      <c r="D83" s="3" t="s">
        <v>7</v>
      </c>
      <c r="E83" s="3">
        <v>5</v>
      </c>
    </row>
    <row r="84" spans="1:5" x14ac:dyDescent="0.25">
      <c r="A84" s="3"/>
      <c r="B84" s="4">
        <v>16</v>
      </c>
      <c r="C84" s="1" t="s">
        <v>50</v>
      </c>
      <c r="D84" s="3" t="s">
        <v>7</v>
      </c>
      <c r="E84" s="3">
        <v>9</v>
      </c>
    </row>
    <row r="85" spans="1:5" x14ac:dyDescent="0.25">
      <c r="A85" s="3"/>
      <c r="B85" s="4">
        <v>17</v>
      </c>
      <c r="C85" s="1" t="s">
        <v>40</v>
      </c>
      <c r="D85" s="3" t="s">
        <v>7</v>
      </c>
      <c r="E85" s="3">
        <v>20</v>
      </c>
    </row>
    <row r="86" spans="1:5" x14ac:dyDescent="0.25">
      <c r="A86" s="3">
        <v>9</v>
      </c>
      <c r="B86" s="4">
        <v>1</v>
      </c>
      <c r="C86" s="1" t="s">
        <v>51</v>
      </c>
      <c r="D86" s="3" t="s">
        <v>7</v>
      </c>
      <c r="E86" s="3">
        <v>15</v>
      </c>
    </row>
    <row r="87" spans="1:5" x14ac:dyDescent="0.25">
      <c r="A87" s="3"/>
      <c r="B87" s="4">
        <v>2</v>
      </c>
      <c r="C87" s="1" t="s">
        <v>16</v>
      </c>
      <c r="D87" s="3" t="s">
        <v>7</v>
      </c>
      <c r="E87" s="3">
        <v>1</v>
      </c>
    </row>
    <row r="88" spans="1:5" x14ac:dyDescent="0.25">
      <c r="A88" s="3"/>
      <c r="B88" s="4">
        <v>3</v>
      </c>
      <c r="C88" s="1" t="s">
        <v>52</v>
      </c>
      <c r="D88" s="3" t="s">
        <v>7</v>
      </c>
      <c r="E88" s="3">
        <v>3</v>
      </c>
    </row>
    <row r="89" spans="1:5" x14ac:dyDescent="0.25">
      <c r="A89" s="3"/>
      <c r="B89" s="4">
        <v>4</v>
      </c>
      <c r="C89" s="1" t="s">
        <v>53</v>
      </c>
      <c r="D89" s="3" t="s">
        <v>7</v>
      </c>
      <c r="E89" s="3">
        <v>1</v>
      </c>
    </row>
    <row r="90" spans="1:5" x14ac:dyDescent="0.25">
      <c r="A90" s="3"/>
      <c r="B90" s="4">
        <v>5</v>
      </c>
      <c r="C90" s="1" t="s">
        <v>8</v>
      </c>
      <c r="D90" s="3" t="s">
        <v>7</v>
      </c>
      <c r="E90" s="3">
        <v>6</v>
      </c>
    </row>
    <row r="91" spans="1:5" x14ac:dyDescent="0.25">
      <c r="A91" s="3"/>
      <c r="B91" s="4">
        <v>6</v>
      </c>
      <c r="C91" s="1" t="s">
        <v>9</v>
      </c>
      <c r="D91" s="3" t="s">
        <v>7</v>
      </c>
      <c r="E91" s="3">
        <v>2</v>
      </c>
    </row>
    <row r="92" spans="1:5" x14ac:dyDescent="0.25">
      <c r="A92" s="3">
        <v>10</v>
      </c>
      <c r="B92" s="4">
        <v>1</v>
      </c>
      <c r="C92" s="1" t="s">
        <v>16</v>
      </c>
      <c r="D92" s="3" t="s">
        <v>7</v>
      </c>
      <c r="E92" s="3">
        <v>25</v>
      </c>
    </row>
    <row r="93" spans="1:5" x14ac:dyDescent="0.25">
      <c r="A93" s="3"/>
      <c r="B93" s="4">
        <v>2</v>
      </c>
      <c r="C93" s="1" t="s">
        <v>48</v>
      </c>
      <c r="D93" s="3" t="s">
        <v>7</v>
      </c>
      <c r="E93" s="3">
        <v>9</v>
      </c>
    </row>
    <row r="94" spans="1:5" x14ac:dyDescent="0.25">
      <c r="A94" s="3"/>
      <c r="B94" s="4">
        <v>3</v>
      </c>
      <c r="C94" s="1" t="s">
        <v>5</v>
      </c>
      <c r="D94" s="3" t="s">
        <v>7</v>
      </c>
      <c r="E94" s="3">
        <v>8</v>
      </c>
    </row>
    <row r="95" spans="1:5" x14ac:dyDescent="0.25">
      <c r="A95" s="3"/>
      <c r="B95" s="4">
        <v>4</v>
      </c>
      <c r="C95" s="1" t="s">
        <v>10</v>
      </c>
      <c r="D95" s="3" t="s">
        <v>7</v>
      </c>
      <c r="E95" s="3">
        <v>2</v>
      </c>
    </row>
    <row r="96" spans="1:5" x14ac:dyDescent="0.25">
      <c r="A96" s="3"/>
      <c r="B96" s="4">
        <v>5</v>
      </c>
      <c r="C96" s="1" t="s">
        <v>54</v>
      </c>
      <c r="D96" s="3" t="s">
        <v>7</v>
      </c>
      <c r="E96" s="3">
        <v>2</v>
      </c>
    </row>
    <row r="97" spans="1:5" x14ac:dyDescent="0.25">
      <c r="A97" s="3"/>
      <c r="B97" s="4">
        <v>6</v>
      </c>
      <c r="C97" s="1" t="s">
        <v>17</v>
      </c>
      <c r="D97" s="3" t="s">
        <v>7</v>
      </c>
      <c r="E97" s="3">
        <v>2</v>
      </c>
    </row>
    <row r="98" spans="1:5" x14ac:dyDescent="0.25">
      <c r="A98" s="3"/>
      <c r="B98" s="4">
        <v>7</v>
      </c>
      <c r="C98" s="1" t="s">
        <v>55</v>
      </c>
      <c r="D98" s="3" t="s">
        <v>7</v>
      </c>
      <c r="E98" s="3">
        <v>2</v>
      </c>
    </row>
    <row r="99" spans="1:5" x14ac:dyDescent="0.25">
      <c r="A99" s="3"/>
      <c r="B99" s="4">
        <v>8</v>
      </c>
      <c r="C99" s="1" t="s">
        <v>27</v>
      </c>
      <c r="D99" s="3" t="s">
        <v>7</v>
      </c>
      <c r="E99" s="3">
        <v>2</v>
      </c>
    </row>
    <row r="100" spans="1:5" x14ac:dyDescent="0.25">
      <c r="A100" s="3">
        <v>11</v>
      </c>
      <c r="B100" s="4">
        <v>1</v>
      </c>
      <c r="C100" s="1" t="s">
        <v>48</v>
      </c>
      <c r="D100" s="3" t="s">
        <v>7</v>
      </c>
      <c r="E100" s="3">
        <v>8</v>
      </c>
    </row>
    <row r="101" spans="1:5" x14ac:dyDescent="0.25">
      <c r="A101" s="3"/>
      <c r="B101" s="4">
        <v>2</v>
      </c>
      <c r="C101" s="1" t="s">
        <v>9</v>
      </c>
      <c r="D101" s="3" t="s">
        <v>7</v>
      </c>
      <c r="E101" s="3">
        <v>1</v>
      </c>
    </row>
    <row r="102" spans="1:5" x14ac:dyDescent="0.25">
      <c r="A102" s="3"/>
      <c r="B102" s="4">
        <v>3</v>
      </c>
      <c r="C102" s="1" t="s">
        <v>40</v>
      </c>
      <c r="D102" s="3" t="s">
        <v>7</v>
      </c>
      <c r="E102" s="3">
        <v>1</v>
      </c>
    </row>
    <row r="103" spans="1:5" x14ac:dyDescent="0.25">
      <c r="A103" s="3"/>
      <c r="B103" s="4">
        <v>4</v>
      </c>
      <c r="C103" s="1" t="s">
        <v>10</v>
      </c>
      <c r="D103" s="3" t="s">
        <v>7</v>
      </c>
      <c r="E103" s="3">
        <v>1</v>
      </c>
    </row>
    <row r="104" spans="1:5" x14ac:dyDescent="0.25">
      <c r="A104" s="3"/>
      <c r="B104" s="4">
        <v>5</v>
      </c>
      <c r="C104" s="1" t="s">
        <v>29</v>
      </c>
      <c r="D104" s="3" t="s">
        <v>7</v>
      </c>
      <c r="E104" s="3">
        <v>12</v>
      </c>
    </row>
    <row r="105" spans="1:5" x14ac:dyDescent="0.25">
      <c r="A105" s="3"/>
      <c r="B105" s="4">
        <v>6</v>
      </c>
      <c r="C105" s="1" t="s">
        <v>16</v>
      </c>
      <c r="D105" s="3" t="s">
        <v>7</v>
      </c>
      <c r="E105" s="3">
        <v>6</v>
      </c>
    </row>
    <row r="106" spans="1:5" x14ac:dyDescent="0.25">
      <c r="A106" s="3">
        <v>12</v>
      </c>
      <c r="B106" s="4">
        <v>1</v>
      </c>
      <c r="C106" s="1" t="s">
        <v>10</v>
      </c>
      <c r="D106" s="3" t="s">
        <v>7</v>
      </c>
      <c r="E106" s="3">
        <v>6</v>
      </c>
    </row>
    <row r="107" spans="1:5" x14ac:dyDescent="0.25">
      <c r="A107" s="3"/>
      <c r="B107" s="4">
        <v>2</v>
      </c>
      <c r="C107" s="1" t="s">
        <v>16</v>
      </c>
      <c r="D107" s="3" t="s">
        <v>7</v>
      </c>
      <c r="E107" s="3">
        <v>2</v>
      </c>
    </row>
    <row r="108" spans="1:5" x14ac:dyDescent="0.25">
      <c r="A108" s="3"/>
      <c r="B108" s="4">
        <v>3</v>
      </c>
      <c r="C108" s="1" t="s">
        <v>56</v>
      </c>
      <c r="D108" s="3" t="s">
        <v>7</v>
      </c>
      <c r="E108" s="3">
        <v>2</v>
      </c>
    </row>
    <row r="109" spans="1:5" x14ac:dyDescent="0.25">
      <c r="A109" s="3"/>
      <c r="B109" s="4">
        <v>4</v>
      </c>
      <c r="C109" s="1" t="s">
        <v>40</v>
      </c>
      <c r="D109" s="3" t="s">
        <v>7</v>
      </c>
      <c r="E109" s="3">
        <v>4</v>
      </c>
    </row>
    <row r="110" spans="1:5" x14ac:dyDescent="0.25">
      <c r="A110" s="3"/>
      <c r="B110" s="4"/>
      <c r="C110" s="1" t="s">
        <v>57</v>
      </c>
      <c r="D110" s="3" t="s">
        <v>7</v>
      </c>
      <c r="E110" s="3">
        <v>4</v>
      </c>
    </row>
  </sheetData>
  <mergeCells count="1">
    <mergeCell ref="A1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1"/>
  <sheetViews>
    <sheetView tabSelected="1" workbookViewId="0">
      <selection activeCell="J9" sqref="J9"/>
    </sheetView>
  </sheetViews>
  <sheetFormatPr defaultRowHeight="15" x14ac:dyDescent="0.25"/>
  <cols>
    <col min="1" max="1" width="14.28515625" customWidth="1"/>
    <col min="3" max="3" width="8.5703125" hidden="1" customWidth="1"/>
    <col min="4" max="4" width="42.28515625" customWidth="1"/>
    <col min="5" max="5" width="14.42578125" customWidth="1"/>
    <col min="6" max="6" width="12" bestFit="1" customWidth="1"/>
    <col min="7" max="7" width="11.5703125" customWidth="1"/>
    <col min="8" max="8" width="10.140625" customWidth="1"/>
  </cols>
  <sheetData>
    <row r="1" spans="1:8" ht="15" customHeight="1" x14ac:dyDescent="0.25">
      <c r="A1" s="7" t="s">
        <v>98</v>
      </c>
      <c r="B1" s="7"/>
      <c r="C1" s="7"/>
      <c r="D1" s="7"/>
      <c r="E1" s="7"/>
      <c r="F1" s="7"/>
      <c r="G1" s="7"/>
      <c r="H1" s="7"/>
    </row>
    <row r="2" spans="1:8" x14ac:dyDescent="0.25">
      <c r="A2" s="7"/>
      <c r="B2" s="7"/>
      <c r="C2" s="7"/>
      <c r="D2" s="7"/>
      <c r="E2" s="7"/>
      <c r="F2" s="7"/>
      <c r="G2" s="7"/>
      <c r="H2" s="7"/>
    </row>
    <row r="3" spans="1:8" ht="10.5" customHeight="1" x14ac:dyDescent="0.25">
      <c r="A3" s="7"/>
      <c r="B3" s="7"/>
      <c r="C3" s="7"/>
      <c r="D3" s="7"/>
      <c r="E3" s="7"/>
      <c r="F3" s="7"/>
      <c r="G3" s="7"/>
      <c r="H3" s="7"/>
    </row>
    <row r="4" spans="1:8" x14ac:dyDescent="0.25">
      <c r="A4" s="8"/>
      <c r="B4" s="8"/>
      <c r="C4" s="8"/>
      <c r="D4" s="8"/>
      <c r="E4" s="8"/>
      <c r="F4" s="8"/>
      <c r="G4" s="8"/>
      <c r="H4" s="8"/>
    </row>
    <row r="5" spans="1:8" ht="45" x14ac:dyDescent="0.25">
      <c r="A5" s="9" t="s">
        <v>4</v>
      </c>
      <c r="B5" s="10" t="s">
        <v>1</v>
      </c>
      <c r="C5" s="10" t="s">
        <v>1</v>
      </c>
      <c r="D5" s="10" t="s">
        <v>6</v>
      </c>
      <c r="E5" s="9" t="s">
        <v>2</v>
      </c>
      <c r="F5" s="10" t="s">
        <v>3</v>
      </c>
      <c r="G5" s="14" t="s">
        <v>58</v>
      </c>
      <c r="H5" s="15" t="s">
        <v>59</v>
      </c>
    </row>
    <row r="6" spans="1:8" hidden="1" x14ac:dyDescent="0.25">
      <c r="A6" s="9">
        <v>1</v>
      </c>
      <c r="B6" s="10">
        <v>2</v>
      </c>
      <c r="C6" s="10">
        <v>1</v>
      </c>
      <c r="D6" s="10">
        <v>2</v>
      </c>
      <c r="E6" s="10">
        <v>3</v>
      </c>
      <c r="F6" s="10">
        <v>4</v>
      </c>
      <c r="G6" s="16">
        <v>5</v>
      </c>
      <c r="H6" s="16">
        <v>6</v>
      </c>
    </row>
    <row r="7" spans="1:8" x14ac:dyDescent="0.25">
      <c r="A7" s="11">
        <v>1</v>
      </c>
      <c r="B7" s="10">
        <v>1</v>
      </c>
      <c r="C7" s="10">
        <v>1</v>
      </c>
      <c r="D7" s="12" t="s">
        <v>60</v>
      </c>
      <c r="E7" s="11" t="s">
        <v>7</v>
      </c>
      <c r="F7" s="11">
        <v>2</v>
      </c>
      <c r="G7" s="16">
        <v>1.8</v>
      </c>
      <c r="H7" s="16">
        <f>F7*G7</f>
        <v>3.6</v>
      </c>
    </row>
    <row r="8" spans="1:8" x14ac:dyDescent="0.25">
      <c r="A8" s="12"/>
      <c r="B8" s="10">
        <v>2</v>
      </c>
      <c r="C8" s="10">
        <v>2</v>
      </c>
      <c r="D8" s="12" t="s">
        <v>61</v>
      </c>
      <c r="E8" s="11" t="s">
        <v>7</v>
      </c>
      <c r="F8" s="11">
        <v>1</v>
      </c>
      <c r="G8" s="16">
        <v>1.39</v>
      </c>
      <c r="H8" s="16">
        <f t="shared" ref="H8:H70" si="0">F8*G8</f>
        <v>1.39</v>
      </c>
    </row>
    <row r="9" spans="1:8" x14ac:dyDescent="0.25">
      <c r="A9" s="11">
        <v>2</v>
      </c>
      <c r="B9" s="10">
        <v>1</v>
      </c>
      <c r="C9" s="10">
        <v>3</v>
      </c>
      <c r="D9" s="12" t="s">
        <v>62</v>
      </c>
      <c r="E9" s="11" t="s">
        <v>7</v>
      </c>
      <c r="F9" s="11">
        <v>4</v>
      </c>
      <c r="G9" s="16">
        <v>1.38</v>
      </c>
      <c r="H9" s="16">
        <f t="shared" si="0"/>
        <v>5.52</v>
      </c>
    </row>
    <row r="10" spans="1:8" x14ac:dyDescent="0.25">
      <c r="A10" s="11">
        <v>3</v>
      </c>
      <c r="B10" s="10">
        <v>1</v>
      </c>
      <c r="C10" s="10">
        <v>4</v>
      </c>
      <c r="D10" s="12" t="s">
        <v>63</v>
      </c>
      <c r="E10" s="11" t="s">
        <v>7</v>
      </c>
      <c r="F10" s="11">
        <v>1</v>
      </c>
      <c r="G10" s="16">
        <v>1.8</v>
      </c>
      <c r="H10" s="16">
        <f>F10*G10</f>
        <v>1.8</v>
      </c>
    </row>
    <row r="11" spans="1:8" x14ac:dyDescent="0.25">
      <c r="A11" s="11">
        <v>4</v>
      </c>
      <c r="B11" s="10">
        <v>1</v>
      </c>
      <c r="C11" s="10">
        <v>5</v>
      </c>
      <c r="D11" s="12" t="s">
        <v>64</v>
      </c>
      <c r="E11" s="11" t="s">
        <v>7</v>
      </c>
      <c r="F11" s="11">
        <v>1</v>
      </c>
      <c r="G11" s="16">
        <v>4.0999999999999996</v>
      </c>
      <c r="H11" s="16">
        <f t="shared" si="0"/>
        <v>4.0999999999999996</v>
      </c>
    </row>
    <row r="12" spans="1:8" x14ac:dyDescent="0.25">
      <c r="A12" s="11">
        <v>5</v>
      </c>
      <c r="B12" s="10">
        <v>1</v>
      </c>
      <c r="C12" s="10">
        <v>6</v>
      </c>
      <c r="D12" s="12" t="s">
        <v>65</v>
      </c>
      <c r="E12" s="11" t="s">
        <v>7</v>
      </c>
      <c r="F12" s="11">
        <v>3</v>
      </c>
      <c r="G12" s="16">
        <v>3.0129999999999999</v>
      </c>
      <c r="H12" s="16">
        <f t="shared" si="0"/>
        <v>9.0389999999999997</v>
      </c>
    </row>
    <row r="13" spans="1:8" x14ac:dyDescent="0.25">
      <c r="A13" s="11">
        <v>6</v>
      </c>
      <c r="B13" s="10">
        <v>1</v>
      </c>
      <c r="C13" s="10">
        <v>7</v>
      </c>
      <c r="D13" s="12" t="s">
        <v>60</v>
      </c>
      <c r="E13" s="11" t="s">
        <v>7</v>
      </c>
      <c r="F13" s="11">
        <v>14</v>
      </c>
      <c r="G13" s="16">
        <v>1.8</v>
      </c>
      <c r="H13" s="16">
        <f>F13*G13</f>
        <v>25.2</v>
      </c>
    </row>
    <row r="14" spans="1:8" x14ac:dyDescent="0.25">
      <c r="A14" s="12"/>
      <c r="B14" s="10">
        <v>2</v>
      </c>
      <c r="C14" s="10">
        <v>8</v>
      </c>
      <c r="D14" s="13" t="s">
        <v>66</v>
      </c>
      <c r="E14" s="11" t="s">
        <v>7</v>
      </c>
      <c r="F14" s="11">
        <v>5</v>
      </c>
      <c r="G14" s="16">
        <v>0.9</v>
      </c>
      <c r="H14" s="16">
        <f t="shared" si="0"/>
        <v>4.5</v>
      </c>
    </row>
    <row r="15" spans="1:8" x14ac:dyDescent="0.25">
      <c r="A15" s="12"/>
      <c r="B15" s="10">
        <v>3</v>
      </c>
      <c r="C15" s="10">
        <v>9</v>
      </c>
      <c r="D15" s="12" t="s">
        <v>67</v>
      </c>
      <c r="E15" s="11" t="s">
        <v>7</v>
      </c>
      <c r="F15" s="11">
        <v>1</v>
      </c>
      <c r="G15" s="16">
        <v>2.3719999999999999</v>
      </c>
      <c r="H15" s="16">
        <f t="shared" si="0"/>
        <v>2.3719999999999999</v>
      </c>
    </row>
    <row r="16" spans="1:8" x14ac:dyDescent="0.25">
      <c r="A16" s="12"/>
      <c r="B16" s="10">
        <v>4</v>
      </c>
      <c r="C16" s="10">
        <v>10</v>
      </c>
      <c r="D16" s="12" t="s">
        <v>68</v>
      </c>
      <c r="E16" s="11" t="s">
        <v>7</v>
      </c>
      <c r="F16" s="11">
        <v>2</v>
      </c>
      <c r="G16" s="16">
        <v>3.85</v>
      </c>
      <c r="H16" s="16">
        <f t="shared" si="0"/>
        <v>7.7</v>
      </c>
    </row>
    <row r="17" spans="1:8" x14ac:dyDescent="0.25">
      <c r="A17" s="11">
        <v>7</v>
      </c>
      <c r="B17" s="10">
        <v>1</v>
      </c>
      <c r="C17" s="10">
        <v>11</v>
      </c>
      <c r="D17" s="12" t="s">
        <v>69</v>
      </c>
      <c r="E17" s="11" t="s">
        <v>7</v>
      </c>
      <c r="F17" s="11">
        <v>2</v>
      </c>
      <c r="G17" s="16">
        <v>2.3719999999999999</v>
      </c>
      <c r="H17" s="16">
        <f t="shared" si="0"/>
        <v>4.7439999999999998</v>
      </c>
    </row>
    <row r="18" spans="1:8" x14ac:dyDescent="0.25">
      <c r="A18" s="12"/>
      <c r="B18" s="10">
        <v>2</v>
      </c>
      <c r="C18" s="10">
        <v>12</v>
      </c>
      <c r="D18" s="12" t="s">
        <v>70</v>
      </c>
      <c r="E18" s="11" t="s">
        <v>7</v>
      </c>
      <c r="F18" s="11">
        <v>2</v>
      </c>
      <c r="G18" s="16">
        <v>1.5009999999999999</v>
      </c>
      <c r="H18" s="16">
        <f t="shared" si="0"/>
        <v>3.0019999999999998</v>
      </c>
    </row>
    <row r="19" spans="1:8" x14ac:dyDescent="0.25">
      <c r="A19" s="12"/>
      <c r="B19" s="10">
        <v>3</v>
      </c>
      <c r="C19" s="10">
        <v>13</v>
      </c>
      <c r="D19" s="12" t="s">
        <v>61</v>
      </c>
      <c r="E19" s="11" t="s">
        <v>7</v>
      </c>
      <c r="F19" s="11">
        <v>12</v>
      </c>
      <c r="G19" s="16">
        <v>1.39</v>
      </c>
      <c r="H19" s="16">
        <f>F19*G19</f>
        <v>16.68</v>
      </c>
    </row>
    <row r="20" spans="1:8" x14ac:dyDescent="0.25">
      <c r="A20" s="12"/>
      <c r="B20" s="10">
        <v>4</v>
      </c>
      <c r="C20" s="10">
        <v>14</v>
      </c>
      <c r="D20" s="12" t="s">
        <v>60</v>
      </c>
      <c r="E20" s="11" t="s">
        <v>7</v>
      </c>
      <c r="F20" s="11">
        <v>5</v>
      </c>
      <c r="G20" s="16">
        <v>1.8</v>
      </c>
      <c r="H20" s="16">
        <f>F20*G20</f>
        <v>9</v>
      </c>
    </row>
    <row r="21" spans="1:8" x14ac:dyDescent="0.25">
      <c r="A21" s="11">
        <v>8</v>
      </c>
      <c r="B21" s="10">
        <v>1</v>
      </c>
      <c r="C21" s="10">
        <v>15</v>
      </c>
      <c r="D21" s="12" t="s">
        <v>78</v>
      </c>
      <c r="E21" s="11" t="s">
        <v>7</v>
      </c>
      <c r="F21" s="11">
        <v>9</v>
      </c>
      <c r="G21" s="16">
        <v>4.0999999999999996</v>
      </c>
      <c r="H21" s="16">
        <f t="shared" si="0"/>
        <v>36.9</v>
      </c>
    </row>
    <row r="22" spans="1:8" x14ac:dyDescent="0.25">
      <c r="A22" s="11"/>
      <c r="B22" s="10">
        <v>2</v>
      </c>
      <c r="C22" s="10">
        <v>16</v>
      </c>
      <c r="D22" s="12" t="s">
        <v>75</v>
      </c>
      <c r="E22" s="11" t="s">
        <v>7</v>
      </c>
      <c r="F22" s="11">
        <v>3</v>
      </c>
      <c r="G22" s="16">
        <v>2.2309999999999999</v>
      </c>
      <c r="H22" s="16">
        <f t="shared" si="0"/>
        <v>6.6929999999999996</v>
      </c>
    </row>
    <row r="23" spans="1:8" x14ac:dyDescent="0.25">
      <c r="A23" s="11"/>
      <c r="B23" s="10">
        <v>7</v>
      </c>
      <c r="C23" s="10">
        <v>17</v>
      </c>
      <c r="D23" s="12" t="s">
        <v>76</v>
      </c>
      <c r="E23" s="11" t="s">
        <v>7</v>
      </c>
      <c r="F23" s="11">
        <v>4</v>
      </c>
      <c r="G23" s="16">
        <v>1.7569999999999999</v>
      </c>
      <c r="H23" s="16">
        <f t="shared" si="0"/>
        <v>7.0279999999999996</v>
      </c>
    </row>
    <row r="24" spans="1:8" x14ac:dyDescent="0.25">
      <c r="A24" s="11"/>
      <c r="B24" s="10">
        <v>8</v>
      </c>
      <c r="C24" s="10">
        <v>18</v>
      </c>
      <c r="D24" s="12" t="s">
        <v>77</v>
      </c>
      <c r="E24" s="11" t="s">
        <v>7</v>
      </c>
      <c r="F24" s="11">
        <v>5</v>
      </c>
      <c r="G24" s="16">
        <v>2.9470000000000001</v>
      </c>
      <c r="H24" s="16">
        <f t="shared" si="0"/>
        <v>14.734999999999999</v>
      </c>
    </row>
    <row r="25" spans="1:8" x14ac:dyDescent="0.25">
      <c r="A25" s="11"/>
      <c r="B25" s="10">
        <v>9</v>
      </c>
      <c r="C25" s="10">
        <v>19</v>
      </c>
      <c r="D25" s="12" t="s">
        <v>61</v>
      </c>
      <c r="E25" s="11" t="s">
        <v>7</v>
      </c>
      <c r="F25" s="11">
        <v>4</v>
      </c>
      <c r="G25" s="16">
        <v>1.39</v>
      </c>
      <c r="H25" s="16">
        <f t="shared" si="0"/>
        <v>5.56</v>
      </c>
    </row>
    <row r="26" spans="1:8" x14ac:dyDescent="0.25">
      <c r="A26" s="11"/>
      <c r="B26" s="10">
        <v>10</v>
      </c>
      <c r="C26" s="10">
        <v>20</v>
      </c>
      <c r="D26" s="12" t="s">
        <v>60</v>
      </c>
      <c r="E26" s="11" t="s">
        <v>7</v>
      </c>
      <c r="F26" s="11">
        <v>50</v>
      </c>
      <c r="G26" s="16">
        <v>1.8</v>
      </c>
      <c r="H26" s="16">
        <f t="shared" si="0"/>
        <v>90</v>
      </c>
    </row>
    <row r="27" spans="1:8" x14ac:dyDescent="0.25">
      <c r="A27" s="11"/>
      <c r="B27" s="10">
        <v>11</v>
      </c>
      <c r="C27" s="10">
        <v>21</v>
      </c>
      <c r="D27" s="12" t="s">
        <v>80</v>
      </c>
      <c r="E27" s="11" t="s">
        <v>7</v>
      </c>
      <c r="F27" s="11">
        <v>6</v>
      </c>
      <c r="G27" s="16">
        <v>2.48</v>
      </c>
      <c r="H27" s="16">
        <f t="shared" si="0"/>
        <v>14.879999999999999</v>
      </c>
    </row>
    <row r="28" spans="1:8" x14ac:dyDescent="0.25">
      <c r="A28" s="11"/>
      <c r="B28" s="10">
        <v>12</v>
      </c>
      <c r="C28" s="10">
        <v>22</v>
      </c>
      <c r="D28" s="12" t="s">
        <v>79</v>
      </c>
      <c r="E28" s="11" t="s">
        <v>7</v>
      </c>
      <c r="F28" s="11">
        <v>31</v>
      </c>
      <c r="G28" s="16">
        <v>3.85</v>
      </c>
      <c r="H28" s="16">
        <f t="shared" si="0"/>
        <v>119.35000000000001</v>
      </c>
    </row>
    <row r="29" spans="1:8" x14ac:dyDescent="0.25">
      <c r="A29" s="11">
        <v>9</v>
      </c>
      <c r="B29" s="10">
        <v>1</v>
      </c>
      <c r="C29" s="10">
        <v>23</v>
      </c>
      <c r="D29" s="12" t="s">
        <v>64</v>
      </c>
      <c r="E29" s="11" t="s">
        <v>7</v>
      </c>
      <c r="F29" s="11">
        <v>9</v>
      </c>
      <c r="G29" s="16">
        <v>4.0999999999999996</v>
      </c>
      <c r="H29" s="16">
        <f t="shared" si="0"/>
        <v>36.9</v>
      </c>
    </row>
    <row r="30" spans="1:8" x14ac:dyDescent="0.25">
      <c r="A30" s="11"/>
      <c r="B30" s="10">
        <v>2</v>
      </c>
      <c r="C30" s="10">
        <v>24</v>
      </c>
      <c r="D30" s="12" t="s">
        <v>77</v>
      </c>
      <c r="E30" s="11" t="s">
        <v>7</v>
      </c>
      <c r="F30" s="11">
        <v>4</v>
      </c>
      <c r="G30" s="16">
        <v>2.9470000000000001</v>
      </c>
      <c r="H30" s="16">
        <f t="shared" si="0"/>
        <v>11.788</v>
      </c>
    </row>
    <row r="31" spans="1:8" x14ac:dyDescent="0.25">
      <c r="A31" s="11"/>
      <c r="B31" s="10">
        <v>3</v>
      </c>
      <c r="C31" s="10">
        <v>25</v>
      </c>
      <c r="D31" s="12" t="s">
        <v>62</v>
      </c>
      <c r="E31" s="11" t="s">
        <v>7</v>
      </c>
      <c r="F31" s="11">
        <v>3</v>
      </c>
      <c r="G31" s="16">
        <v>1.38</v>
      </c>
      <c r="H31" s="16">
        <f t="shared" si="0"/>
        <v>4.1399999999999997</v>
      </c>
    </row>
    <row r="32" spans="1:8" x14ac:dyDescent="0.25">
      <c r="A32" s="11"/>
      <c r="B32" s="10">
        <v>4</v>
      </c>
      <c r="C32" s="10">
        <v>26</v>
      </c>
      <c r="D32" s="12" t="s">
        <v>60</v>
      </c>
      <c r="E32" s="11" t="s">
        <v>7</v>
      </c>
      <c r="F32" s="11">
        <v>17</v>
      </c>
      <c r="G32" s="16">
        <v>1.8</v>
      </c>
      <c r="H32" s="16">
        <f t="shared" si="0"/>
        <v>30.6</v>
      </c>
    </row>
    <row r="33" spans="1:8" x14ac:dyDescent="0.25">
      <c r="A33" s="12"/>
      <c r="B33" s="10">
        <v>5</v>
      </c>
      <c r="C33" s="10">
        <v>27</v>
      </c>
      <c r="D33" s="12" t="s">
        <v>61</v>
      </c>
      <c r="E33" s="11" t="s">
        <v>7</v>
      </c>
      <c r="F33" s="11">
        <v>2</v>
      </c>
      <c r="G33" s="16">
        <v>1.39</v>
      </c>
      <c r="H33" s="16">
        <f t="shared" si="0"/>
        <v>2.78</v>
      </c>
    </row>
    <row r="34" spans="1:8" x14ac:dyDescent="0.25">
      <c r="A34" s="11">
        <v>10</v>
      </c>
      <c r="B34" s="10">
        <v>1</v>
      </c>
      <c r="C34" s="10">
        <v>28</v>
      </c>
      <c r="D34" s="12" t="s">
        <v>62</v>
      </c>
      <c r="E34" s="11" t="s">
        <v>7</v>
      </c>
      <c r="F34" s="11">
        <v>2</v>
      </c>
      <c r="G34" s="16">
        <v>1.38</v>
      </c>
      <c r="H34" s="16">
        <f t="shared" si="0"/>
        <v>2.76</v>
      </c>
    </row>
    <row r="35" spans="1:8" x14ac:dyDescent="0.25">
      <c r="A35" s="11">
        <v>11</v>
      </c>
      <c r="B35" s="10">
        <v>1</v>
      </c>
      <c r="C35" s="10">
        <v>29</v>
      </c>
      <c r="D35" s="12" t="s">
        <v>64</v>
      </c>
      <c r="E35" s="11" t="s">
        <v>7</v>
      </c>
      <c r="F35" s="11">
        <v>6</v>
      </c>
      <c r="G35" s="16">
        <v>4.0999999999999996</v>
      </c>
      <c r="H35" s="16">
        <f t="shared" si="0"/>
        <v>24.599999999999998</v>
      </c>
    </row>
    <row r="36" spans="1:8" x14ac:dyDescent="0.25">
      <c r="A36" s="11"/>
      <c r="B36" s="10">
        <v>2</v>
      </c>
      <c r="C36" s="10">
        <v>30</v>
      </c>
      <c r="D36" s="12" t="s">
        <v>81</v>
      </c>
      <c r="E36" s="11" t="s">
        <v>7</v>
      </c>
      <c r="F36" s="11">
        <v>5</v>
      </c>
      <c r="G36" s="16">
        <v>2.5</v>
      </c>
      <c r="H36" s="16">
        <f t="shared" si="0"/>
        <v>12.5</v>
      </c>
    </row>
    <row r="37" spans="1:8" x14ac:dyDescent="0.25">
      <c r="A37" s="11">
        <v>12</v>
      </c>
      <c r="B37" s="10">
        <v>1</v>
      </c>
      <c r="C37" s="10">
        <v>31</v>
      </c>
      <c r="D37" s="12" t="s">
        <v>63</v>
      </c>
      <c r="E37" s="11" t="s">
        <v>7</v>
      </c>
      <c r="F37" s="11">
        <v>8</v>
      </c>
      <c r="G37" s="16">
        <v>1.8</v>
      </c>
      <c r="H37" s="16">
        <f t="shared" si="0"/>
        <v>14.4</v>
      </c>
    </row>
    <row r="38" spans="1:8" x14ac:dyDescent="0.25">
      <c r="A38" s="11"/>
      <c r="B38" s="10">
        <v>1</v>
      </c>
      <c r="C38" s="10">
        <v>32</v>
      </c>
      <c r="D38" s="12" t="s">
        <v>82</v>
      </c>
      <c r="E38" s="11" t="s">
        <v>7</v>
      </c>
      <c r="F38" s="11">
        <v>2</v>
      </c>
      <c r="G38" s="16">
        <f>1.5*1.2*0.22*1.5</f>
        <v>0.59399999999999997</v>
      </c>
      <c r="H38" s="16">
        <f t="shared" si="0"/>
        <v>1.1879999999999999</v>
      </c>
    </row>
    <row r="39" spans="1:8" x14ac:dyDescent="0.25">
      <c r="A39" s="11"/>
      <c r="B39" s="10">
        <v>1</v>
      </c>
      <c r="C39" s="10">
        <v>33</v>
      </c>
      <c r="D39" s="12" t="s">
        <v>64</v>
      </c>
      <c r="E39" s="11" t="s">
        <v>7</v>
      </c>
      <c r="F39" s="11">
        <v>5</v>
      </c>
      <c r="G39" s="16">
        <v>4.0999999999999996</v>
      </c>
      <c r="H39" s="16">
        <f t="shared" si="0"/>
        <v>20.5</v>
      </c>
    </row>
    <row r="40" spans="1:8" x14ac:dyDescent="0.25">
      <c r="A40" s="11"/>
      <c r="B40" s="10">
        <v>2</v>
      </c>
      <c r="C40" s="10">
        <v>34</v>
      </c>
      <c r="D40" s="12" t="s">
        <v>83</v>
      </c>
      <c r="E40" s="11" t="s">
        <v>7</v>
      </c>
      <c r="F40" s="11">
        <v>6</v>
      </c>
      <c r="G40" s="16">
        <v>2.48</v>
      </c>
      <c r="H40" s="16">
        <f t="shared" si="0"/>
        <v>14.879999999999999</v>
      </c>
    </row>
    <row r="41" spans="1:8" x14ac:dyDescent="0.25">
      <c r="A41" s="11"/>
      <c r="B41" s="10">
        <v>3</v>
      </c>
      <c r="C41" s="10">
        <v>35</v>
      </c>
      <c r="D41" s="12" t="s">
        <v>97</v>
      </c>
      <c r="E41" s="11" t="s">
        <v>7</v>
      </c>
      <c r="F41" s="11">
        <v>8</v>
      </c>
      <c r="G41" s="16">
        <v>3.2</v>
      </c>
      <c r="H41" s="16">
        <f t="shared" si="0"/>
        <v>25.6</v>
      </c>
    </row>
    <row r="42" spans="1:8" x14ac:dyDescent="0.25">
      <c r="A42" s="11"/>
      <c r="B42" s="10">
        <v>4</v>
      </c>
      <c r="C42" s="10">
        <v>36</v>
      </c>
      <c r="D42" s="12" t="s">
        <v>96</v>
      </c>
      <c r="E42" s="11" t="s">
        <v>7</v>
      </c>
      <c r="F42" s="11">
        <v>8</v>
      </c>
      <c r="G42" s="16">
        <v>2.5</v>
      </c>
      <c r="H42" s="16">
        <f t="shared" si="0"/>
        <v>20</v>
      </c>
    </row>
    <row r="43" spans="1:8" x14ac:dyDescent="0.25">
      <c r="A43" s="11">
        <v>13</v>
      </c>
      <c r="B43" s="10">
        <v>1</v>
      </c>
      <c r="C43" s="10">
        <v>37</v>
      </c>
      <c r="D43" s="12" t="s">
        <v>63</v>
      </c>
      <c r="E43" s="11" t="s">
        <v>7</v>
      </c>
      <c r="F43" s="11">
        <f>12+16+17+33</f>
        <v>78</v>
      </c>
      <c r="G43" s="16">
        <v>1.8</v>
      </c>
      <c r="H43" s="16">
        <f t="shared" si="0"/>
        <v>140.4</v>
      </c>
    </row>
    <row r="44" spans="1:8" x14ac:dyDescent="0.25">
      <c r="A44" s="11"/>
      <c r="B44" s="10">
        <v>2</v>
      </c>
      <c r="C44" s="10">
        <v>38</v>
      </c>
      <c r="D44" s="12" t="s">
        <v>73</v>
      </c>
      <c r="E44" s="11" t="s">
        <v>7</v>
      </c>
      <c r="F44" s="11">
        <v>67</v>
      </c>
      <c r="G44" s="16">
        <v>1.39</v>
      </c>
      <c r="H44" s="16">
        <f t="shared" si="0"/>
        <v>93.13</v>
      </c>
    </row>
    <row r="45" spans="1:8" x14ac:dyDescent="0.25">
      <c r="A45" s="11"/>
      <c r="B45" s="10">
        <v>3</v>
      </c>
      <c r="C45" s="10">
        <v>39</v>
      </c>
      <c r="D45" s="12" t="s">
        <v>72</v>
      </c>
      <c r="E45" s="11" t="s">
        <v>7</v>
      </c>
      <c r="F45" s="11">
        <v>15</v>
      </c>
      <c r="G45" s="16">
        <v>1.8</v>
      </c>
      <c r="H45" s="16">
        <f t="shared" si="0"/>
        <v>27</v>
      </c>
    </row>
    <row r="46" spans="1:8" x14ac:dyDescent="0.25">
      <c r="A46" s="11"/>
      <c r="B46" s="10">
        <v>4</v>
      </c>
      <c r="C46" s="10">
        <v>40</v>
      </c>
      <c r="D46" s="12" t="s">
        <v>71</v>
      </c>
      <c r="E46" s="11" t="s">
        <v>7</v>
      </c>
      <c r="F46" s="11">
        <v>2</v>
      </c>
      <c r="G46" s="16">
        <v>1.8</v>
      </c>
      <c r="H46" s="16">
        <f t="shared" si="0"/>
        <v>3.6</v>
      </c>
    </row>
    <row r="47" spans="1:8" x14ac:dyDescent="0.25">
      <c r="A47" s="11"/>
      <c r="B47" s="10">
        <v>5</v>
      </c>
      <c r="C47" s="10">
        <v>41</v>
      </c>
      <c r="D47" s="12" t="s">
        <v>74</v>
      </c>
      <c r="E47" s="11" t="s">
        <v>7</v>
      </c>
      <c r="F47" s="11">
        <v>2</v>
      </c>
      <c r="G47" s="16">
        <v>1.39</v>
      </c>
      <c r="H47" s="16">
        <f t="shared" si="0"/>
        <v>2.78</v>
      </c>
    </row>
    <row r="48" spans="1:8" x14ac:dyDescent="0.25">
      <c r="A48" s="11"/>
      <c r="B48" s="10">
        <v>6</v>
      </c>
      <c r="C48" s="10">
        <v>42</v>
      </c>
      <c r="D48" s="12" t="s">
        <v>90</v>
      </c>
      <c r="E48" s="11" t="s">
        <v>7</v>
      </c>
      <c r="F48" s="11">
        <v>8</v>
      </c>
      <c r="G48" s="16">
        <v>4.7</v>
      </c>
      <c r="H48" s="16">
        <f t="shared" si="0"/>
        <v>37.6</v>
      </c>
    </row>
    <row r="49" spans="1:8" x14ac:dyDescent="0.25">
      <c r="A49" s="11"/>
      <c r="B49" s="10">
        <v>7</v>
      </c>
      <c r="C49" s="10">
        <v>43</v>
      </c>
      <c r="D49" s="12" t="s">
        <v>76</v>
      </c>
      <c r="E49" s="11" t="s">
        <v>7</v>
      </c>
      <c r="F49" s="11">
        <v>4</v>
      </c>
      <c r="G49" s="16">
        <v>1.7569999999999999</v>
      </c>
      <c r="H49" s="16">
        <f t="shared" si="0"/>
        <v>7.0279999999999996</v>
      </c>
    </row>
    <row r="50" spans="1:8" x14ac:dyDescent="0.25">
      <c r="A50" s="11"/>
      <c r="B50" s="10">
        <v>8</v>
      </c>
      <c r="C50" s="10">
        <v>44</v>
      </c>
      <c r="D50" s="12" t="s">
        <v>95</v>
      </c>
      <c r="E50" s="11" t="s">
        <v>7</v>
      </c>
      <c r="F50" s="11">
        <v>10</v>
      </c>
      <c r="G50" s="16">
        <v>5.34</v>
      </c>
      <c r="H50" s="16">
        <f t="shared" si="0"/>
        <v>53.4</v>
      </c>
    </row>
    <row r="51" spans="1:8" x14ac:dyDescent="0.25">
      <c r="A51" s="11"/>
      <c r="B51" s="10">
        <v>9</v>
      </c>
      <c r="C51" s="10">
        <v>45</v>
      </c>
      <c r="D51" s="12" t="s">
        <v>94</v>
      </c>
      <c r="E51" s="11" t="s">
        <v>7</v>
      </c>
      <c r="F51" s="11">
        <v>11</v>
      </c>
      <c r="G51" s="16">
        <v>0.87</v>
      </c>
      <c r="H51" s="16">
        <f t="shared" si="0"/>
        <v>9.57</v>
      </c>
    </row>
    <row r="52" spans="1:8" x14ac:dyDescent="0.25">
      <c r="A52" s="11">
        <v>14</v>
      </c>
      <c r="B52" s="10">
        <v>1</v>
      </c>
      <c r="C52" s="10">
        <v>46</v>
      </c>
      <c r="D52" s="12" t="s">
        <v>62</v>
      </c>
      <c r="E52" s="11" t="s">
        <v>7</v>
      </c>
      <c r="F52" s="11">
        <v>6</v>
      </c>
      <c r="G52" s="16">
        <v>1.38</v>
      </c>
      <c r="H52" s="16">
        <f t="shared" si="0"/>
        <v>8.2799999999999994</v>
      </c>
    </row>
    <row r="53" spans="1:8" x14ac:dyDescent="0.25">
      <c r="A53" s="11"/>
      <c r="B53" s="10">
        <v>2</v>
      </c>
      <c r="C53" s="10">
        <v>47</v>
      </c>
      <c r="D53" s="12" t="s">
        <v>84</v>
      </c>
      <c r="E53" s="11" t="s">
        <v>7</v>
      </c>
      <c r="F53" s="11">
        <v>1</v>
      </c>
      <c r="G53" s="16">
        <v>7.12</v>
      </c>
      <c r="H53" s="16">
        <f t="shared" si="0"/>
        <v>7.12</v>
      </c>
    </row>
    <row r="54" spans="1:8" x14ac:dyDescent="0.25">
      <c r="A54" s="11"/>
      <c r="B54" s="10">
        <v>3</v>
      </c>
      <c r="C54" s="10">
        <v>48</v>
      </c>
      <c r="D54" s="12" t="s">
        <v>85</v>
      </c>
      <c r="E54" s="11" t="s">
        <v>7</v>
      </c>
      <c r="F54" s="11">
        <v>6</v>
      </c>
      <c r="G54" s="16">
        <v>5.34</v>
      </c>
      <c r="H54" s="16">
        <f t="shared" si="0"/>
        <v>32.04</v>
      </c>
    </row>
    <row r="55" spans="1:8" x14ac:dyDescent="0.25">
      <c r="A55" s="11"/>
      <c r="B55" s="10">
        <v>4</v>
      </c>
      <c r="C55" s="10">
        <v>49</v>
      </c>
      <c r="D55" s="12" t="s">
        <v>64</v>
      </c>
      <c r="E55" s="11" t="s">
        <v>7</v>
      </c>
      <c r="F55" s="11">
        <v>24</v>
      </c>
      <c r="G55" s="16">
        <v>4.0999999999999996</v>
      </c>
      <c r="H55" s="16">
        <f t="shared" si="0"/>
        <v>98.399999999999991</v>
      </c>
    </row>
    <row r="56" spans="1:8" x14ac:dyDescent="0.25">
      <c r="A56" s="11">
        <v>15</v>
      </c>
      <c r="B56" s="10">
        <v>1</v>
      </c>
      <c r="C56" s="10">
        <v>50</v>
      </c>
      <c r="D56" s="12" t="s">
        <v>62</v>
      </c>
      <c r="E56" s="11" t="s">
        <v>7</v>
      </c>
      <c r="F56" s="11">
        <v>4</v>
      </c>
      <c r="G56" s="16">
        <v>1.38</v>
      </c>
      <c r="H56" s="16">
        <f t="shared" si="0"/>
        <v>5.52</v>
      </c>
    </row>
    <row r="57" spans="1:8" x14ac:dyDescent="0.25">
      <c r="A57" s="11"/>
      <c r="B57" s="10">
        <v>2</v>
      </c>
      <c r="C57" s="10">
        <v>51</v>
      </c>
      <c r="D57" s="12" t="s">
        <v>86</v>
      </c>
      <c r="E57" s="11" t="s">
        <v>7</v>
      </c>
      <c r="F57" s="11">
        <v>3</v>
      </c>
      <c r="G57" s="16">
        <f>6*2.5*0.22*1.5</f>
        <v>4.9499999999999993</v>
      </c>
      <c r="H57" s="16">
        <f t="shared" si="0"/>
        <v>14.849999999999998</v>
      </c>
    </row>
    <row r="58" spans="1:8" x14ac:dyDescent="0.25">
      <c r="A58" s="11"/>
      <c r="B58" s="10">
        <v>3</v>
      </c>
      <c r="C58" s="10">
        <v>52</v>
      </c>
      <c r="D58" s="12" t="s">
        <v>87</v>
      </c>
      <c r="E58" s="11" t="s">
        <v>7</v>
      </c>
      <c r="F58" s="11">
        <v>3</v>
      </c>
      <c r="G58" s="16">
        <v>1.9710000000000001</v>
      </c>
      <c r="H58" s="16">
        <f t="shared" si="0"/>
        <v>5.9130000000000003</v>
      </c>
    </row>
    <row r="59" spans="1:8" x14ac:dyDescent="0.25">
      <c r="A59" s="11"/>
      <c r="B59" s="10">
        <v>4</v>
      </c>
      <c r="C59" s="10">
        <v>53</v>
      </c>
      <c r="D59" s="12" t="s">
        <v>65</v>
      </c>
      <c r="E59" s="11" t="s">
        <v>7</v>
      </c>
      <c r="F59" s="11">
        <v>2</v>
      </c>
      <c r="G59" s="16">
        <v>3.0129999999999999</v>
      </c>
      <c r="H59" s="16">
        <f t="shared" si="0"/>
        <v>6.0259999999999998</v>
      </c>
    </row>
    <row r="60" spans="1:8" x14ac:dyDescent="0.25">
      <c r="A60" s="11"/>
      <c r="B60" s="10">
        <v>5</v>
      </c>
      <c r="C60" s="10">
        <v>54</v>
      </c>
      <c r="D60" s="12" t="s">
        <v>67</v>
      </c>
      <c r="E60" s="11" t="s">
        <v>7</v>
      </c>
      <c r="F60" s="11">
        <v>13</v>
      </c>
      <c r="G60" s="16">
        <v>2.3719999999999999</v>
      </c>
      <c r="H60" s="16">
        <f t="shared" si="0"/>
        <v>30.835999999999999</v>
      </c>
    </row>
    <row r="61" spans="1:8" x14ac:dyDescent="0.25">
      <c r="A61" s="11"/>
      <c r="B61" s="10">
        <v>6</v>
      </c>
      <c r="C61" s="10">
        <v>55</v>
      </c>
      <c r="D61" s="12" t="s">
        <v>77</v>
      </c>
      <c r="E61" s="11" t="s">
        <v>7</v>
      </c>
      <c r="F61" s="11">
        <f>7+1</f>
        <v>8</v>
      </c>
      <c r="G61" s="16">
        <v>2.9470000000000001</v>
      </c>
      <c r="H61" s="16">
        <f t="shared" si="0"/>
        <v>23.576000000000001</v>
      </c>
    </row>
    <row r="62" spans="1:8" x14ac:dyDescent="0.25">
      <c r="A62" s="11"/>
      <c r="B62" s="10">
        <v>7</v>
      </c>
      <c r="C62" s="10">
        <v>56</v>
      </c>
      <c r="D62" s="12" t="s">
        <v>88</v>
      </c>
      <c r="E62" s="11" t="s">
        <v>7</v>
      </c>
      <c r="F62" s="11">
        <v>5</v>
      </c>
      <c r="G62" s="16">
        <v>3.7429999999999999</v>
      </c>
      <c r="H62" s="16">
        <f t="shared" si="0"/>
        <v>18.715</v>
      </c>
    </row>
    <row r="63" spans="1:8" x14ac:dyDescent="0.25">
      <c r="A63" s="11"/>
      <c r="B63" s="10">
        <v>8</v>
      </c>
      <c r="C63" s="10">
        <v>57</v>
      </c>
      <c r="D63" s="12" t="s">
        <v>89</v>
      </c>
      <c r="E63" s="11" t="s">
        <v>7</v>
      </c>
      <c r="F63" s="11">
        <f>15+3</f>
        <v>18</v>
      </c>
      <c r="G63" s="16">
        <v>4.0999999999999996</v>
      </c>
      <c r="H63" s="16">
        <f t="shared" si="0"/>
        <v>73.8</v>
      </c>
    </row>
    <row r="64" spans="1:8" x14ac:dyDescent="0.25">
      <c r="A64" s="11"/>
      <c r="B64" s="10">
        <v>9</v>
      </c>
      <c r="C64" s="10">
        <v>58</v>
      </c>
      <c r="D64" s="12" t="s">
        <v>61</v>
      </c>
      <c r="E64" s="11" t="s">
        <v>7</v>
      </c>
      <c r="F64" s="11">
        <f>1+10+14+5+2</f>
        <v>32</v>
      </c>
      <c r="G64" s="16">
        <v>1.39</v>
      </c>
      <c r="H64" s="16">
        <f t="shared" si="0"/>
        <v>44.48</v>
      </c>
    </row>
    <row r="65" spans="1:8" x14ac:dyDescent="0.25">
      <c r="A65" s="11"/>
      <c r="B65" s="10">
        <v>10</v>
      </c>
      <c r="C65" s="10">
        <v>59</v>
      </c>
      <c r="D65" s="12" t="s">
        <v>60</v>
      </c>
      <c r="E65" s="11" t="s">
        <v>7</v>
      </c>
      <c r="F65" s="11">
        <v>2</v>
      </c>
      <c r="G65" s="16">
        <v>1.8</v>
      </c>
      <c r="H65" s="16">
        <f t="shared" si="0"/>
        <v>3.6</v>
      </c>
    </row>
    <row r="66" spans="1:8" x14ac:dyDescent="0.25">
      <c r="A66" s="11"/>
      <c r="B66" s="10">
        <v>11</v>
      </c>
      <c r="C66" s="10">
        <v>60</v>
      </c>
      <c r="D66" s="12" t="s">
        <v>90</v>
      </c>
      <c r="E66" s="11" t="s">
        <v>7</v>
      </c>
      <c r="F66" s="11">
        <v>8</v>
      </c>
      <c r="G66" s="16">
        <v>4.7</v>
      </c>
      <c r="H66" s="16">
        <f t="shared" si="0"/>
        <v>37.6</v>
      </c>
    </row>
    <row r="67" spans="1:8" x14ac:dyDescent="0.25">
      <c r="A67" s="11"/>
      <c r="B67" s="10">
        <v>12</v>
      </c>
      <c r="C67" s="10">
        <v>61</v>
      </c>
      <c r="D67" s="12" t="s">
        <v>91</v>
      </c>
      <c r="E67" s="11" t="s">
        <v>7</v>
      </c>
      <c r="F67" s="11">
        <v>7</v>
      </c>
      <c r="G67" s="16">
        <v>3.85</v>
      </c>
      <c r="H67" s="16">
        <f t="shared" si="0"/>
        <v>26.95</v>
      </c>
    </row>
    <row r="68" spans="1:8" x14ac:dyDescent="0.25">
      <c r="A68" s="11"/>
      <c r="B68" s="10">
        <v>13</v>
      </c>
      <c r="C68" s="10">
        <v>62</v>
      </c>
      <c r="D68" s="12" t="s">
        <v>92</v>
      </c>
      <c r="E68" s="11" t="s">
        <v>7</v>
      </c>
      <c r="F68" s="11">
        <v>4</v>
      </c>
      <c r="G68" s="16">
        <v>2.5</v>
      </c>
      <c r="H68" s="16">
        <f t="shared" si="0"/>
        <v>10</v>
      </c>
    </row>
    <row r="69" spans="1:8" x14ac:dyDescent="0.25">
      <c r="A69" s="11"/>
      <c r="B69" s="10">
        <v>14</v>
      </c>
      <c r="C69" s="10">
        <v>63</v>
      </c>
      <c r="D69" s="12" t="s">
        <v>93</v>
      </c>
      <c r="E69" s="11" t="s">
        <v>7</v>
      </c>
      <c r="F69" s="11">
        <v>1</v>
      </c>
      <c r="G69" s="16">
        <v>2.9</v>
      </c>
      <c r="H69" s="16">
        <f t="shared" si="0"/>
        <v>2.9</v>
      </c>
    </row>
    <row r="70" spans="1:8" x14ac:dyDescent="0.25">
      <c r="A70" s="11"/>
      <c r="B70" s="10">
        <v>15</v>
      </c>
      <c r="C70" s="10">
        <v>64</v>
      </c>
      <c r="D70" s="12" t="s">
        <v>81</v>
      </c>
      <c r="E70" s="11" t="s">
        <v>7</v>
      </c>
      <c r="F70" s="11">
        <v>1</v>
      </c>
      <c r="G70" s="16">
        <v>2.5</v>
      </c>
      <c r="H70" s="16">
        <f t="shared" si="0"/>
        <v>2.5</v>
      </c>
    </row>
    <row r="71" spans="1:8" x14ac:dyDescent="0.25">
      <c r="A71" s="8"/>
      <c r="B71" s="8"/>
      <c r="C71" s="8"/>
      <c r="D71" s="8"/>
      <c r="E71" s="8"/>
      <c r="F71" s="8"/>
      <c r="G71" s="17"/>
      <c r="H71" s="18">
        <f>SUM(H7:H70)</f>
        <v>1444.0429999999999</v>
      </c>
    </row>
  </sheetData>
  <mergeCells count="1">
    <mergeCell ref="A1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школа на Н.Сотникова</vt:lpstr>
      <vt:lpstr>школа на Спортивной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2025-09-23T07:26:41Z</dcterms:modified>
</cp:coreProperties>
</file>