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Лист1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3" l="1"/>
  <c r="K29" i="3"/>
  <c r="AE6" i="3"/>
  <c r="AB6" i="3"/>
  <c r="AE5" i="3"/>
  <c r="AB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N6" i="3"/>
  <c r="N7" i="3"/>
  <c r="N8" i="3"/>
  <c r="N9" i="3"/>
  <c r="N10" i="3"/>
  <c r="N11" i="3"/>
  <c r="N12" i="3"/>
  <c r="N13" i="3"/>
  <c r="N14" i="3"/>
  <c r="N15" i="3"/>
  <c r="O15" i="3" s="1"/>
  <c r="N16" i="3"/>
  <c r="N17" i="3"/>
  <c r="N18" i="3"/>
  <c r="N19" i="3"/>
  <c r="N20" i="3"/>
  <c r="N21" i="3"/>
  <c r="N22" i="3"/>
  <c r="N23" i="3"/>
  <c r="N24" i="3"/>
  <c r="N25" i="3"/>
  <c r="N26" i="3"/>
  <c r="N27" i="3"/>
  <c r="O27" i="3" s="1"/>
  <c r="N28" i="3"/>
  <c r="N48" i="3"/>
  <c r="N49" i="3"/>
  <c r="N50" i="3"/>
  <c r="N51" i="3"/>
  <c r="N52" i="3"/>
  <c r="N47" i="3"/>
  <c r="K48" i="3"/>
  <c r="K49" i="3"/>
  <c r="K50" i="3"/>
  <c r="K51" i="3"/>
  <c r="K52" i="3"/>
  <c r="J39" i="3"/>
  <c r="J38" i="3"/>
  <c r="O26" i="3" l="1"/>
  <c r="O22" i="3"/>
  <c r="O18" i="3"/>
  <c r="O25" i="3"/>
  <c r="O21" i="3"/>
  <c r="O17" i="3"/>
  <c r="O24" i="3"/>
  <c r="O16" i="3"/>
  <c r="AB7" i="3"/>
  <c r="AF5" i="3"/>
  <c r="K30" i="3"/>
  <c r="AF6" i="3"/>
  <c r="AF7" i="3" s="1"/>
  <c r="AB9" i="3"/>
  <c r="O23" i="3"/>
  <c r="O20" i="3"/>
  <c r="O19" i="3"/>
  <c r="J40" i="3"/>
  <c r="O49" i="3"/>
  <c r="K53" i="3"/>
  <c r="K64" i="3" s="1"/>
  <c r="O52" i="3"/>
  <c r="O48" i="3"/>
  <c r="O50" i="3"/>
  <c r="O51" i="3"/>
  <c r="K47" i="3"/>
  <c r="K54" i="3" s="1"/>
  <c r="K63" i="3" s="1"/>
  <c r="O28" i="3"/>
  <c r="O14" i="3"/>
  <c r="O13" i="3"/>
  <c r="O12" i="3"/>
  <c r="O11" i="3"/>
  <c r="O10" i="3"/>
  <c r="O9" i="3"/>
  <c r="O8" i="3"/>
  <c r="O7" i="3"/>
  <c r="O6" i="3"/>
  <c r="N5" i="3"/>
  <c r="K5" i="3"/>
  <c r="K31" i="3" s="1"/>
  <c r="O30" i="3" l="1"/>
  <c r="AF9" i="3"/>
  <c r="K55" i="3"/>
  <c r="K65" i="3" s="1"/>
  <c r="O53" i="3"/>
  <c r="O64" i="3" s="1"/>
  <c r="O47" i="3"/>
  <c r="O5" i="3"/>
  <c r="O60" i="3" l="1"/>
  <c r="K60" i="3"/>
  <c r="O61" i="3"/>
  <c r="K61" i="3"/>
  <c r="O54" i="3"/>
  <c r="K62" i="3" l="1"/>
  <c r="O55" i="3"/>
  <c r="O65" i="3" s="1"/>
  <c r="O63" i="3"/>
  <c r="O62" i="3"/>
  <c r="O31" i="3"/>
</calcChain>
</file>

<file path=xl/sharedStrings.xml><?xml version="1.0" encoding="utf-8"?>
<sst xmlns="http://schemas.openxmlformats.org/spreadsheetml/2006/main" count="184" uniqueCount="84">
  <si>
    <t>ДСН А Оп Л Прг Н 2080-980</t>
  </si>
  <si>
    <t>подвал</t>
  </si>
  <si>
    <t>кровля</t>
  </si>
  <si>
    <t>Количество на этаж</t>
  </si>
  <si>
    <t>Обозначение</t>
  </si>
  <si>
    <t>Высота</t>
  </si>
  <si>
    <t>Размеры</t>
  </si>
  <si>
    <t>S, итого, м2</t>
  </si>
  <si>
    <t>S, двери, м2</t>
  </si>
  <si>
    <t>Прим*</t>
  </si>
  <si>
    <t>1 эт.</t>
  </si>
  <si>
    <t>2-5 эт.</t>
  </si>
  <si>
    <t>Ширина</t>
  </si>
  <si>
    <t>№</t>
  </si>
  <si>
    <t>ИТОГО:</t>
  </si>
  <si>
    <t>Всего по стальным дверям:</t>
  </si>
  <si>
    <t>Всего по противопожарным стальным дверям:</t>
  </si>
  <si>
    <t>Всего, шт.</t>
  </si>
  <si>
    <t>шт.</t>
  </si>
  <si>
    <t>м2</t>
  </si>
  <si>
    <t>Сводная</t>
  </si>
  <si>
    <t>стальная внутренняя</t>
  </si>
  <si>
    <t>Примечание</t>
  </si>
  <si>
    <t>ГОСТ Р 57327-2016</t>
  </si>
  <si>
    <t>Поз.</t>
  </si>
  <si>
    <t>Всего по стальным дверям автостоянка:</t>
  </si>
  <si>
    <t>Всего по противопожарным стальным дверям автостоянка:</t>
  </si>
  <si>
    <t xml:space="preserve">ГОСТ 31173-2016 </t>
  </si>
  <si>
    <t>ДСН А Оп Пр Прг Вн 2080-1170</t>
  </si>
  <si>
    <t>ДСН А Оп Л Прг Вн 2080-1170</t>
  </si>
  <si>
    <t>ДСН А Оп Л Прг Н 2080-1170</t>
  </si>
  <si>
    <t xml:space="preserve">противопожар. </t>
  </si>
  <si>
    <t>6-13 эт.</t>
  </si>
  <si>
    <t>14 эт.</t>
  </si>
  <si>
    <r>
      <t>Л-1</t>
    </r>
    <r>
      <rPr>
        <b/>
        <i/>
        <sz val="10"/>
        <color theme="1"/>
        <rFont val="Times New Roman"/>
        <family val="1"/>
        <charset val="204"/>
      </rPr>
      <t xml:space="preserve">
противопожар.</t>
    </r>
  </si>
  <si>
    <t>Люк противопожарный самозакрывающийся левый 600х600(h) El60</t>
  </si>
  <si>
    <r>
      <t>Л-2</t>
    </r>
    <r>
      <rPr>
        <b/>
        <i/>
        <sz val="10"/>
        <color theme="1"/>
        <rFont val="Times New Roman"/>
        <family val="1"/>
        <charset val="204"/>
      </rPr>
      <t xml:space="preserve">
противопожар.</t>
    </r>
  </si>
  <si>
    <t>Люк противопожарный самозакрывающийся левый 600х600(h) El30</t>
  </si>
  <si>
    <t>ДСН А Оп Пр Прг Н 2080-1050</t>
  </si>
  <si>
    <t>ДПС О2 2080-1500 л. ЕI30</t>
  </si>
  <si>
    <t>ДПСО О2 2080-1500 л. ЕI30</t>
  </si>
  <si>
    <t>ДПСО 01 2080-1050 л. ЕI60</t>
  </si>
  <si>
    <t>ДПСО 01 2080-1050 л. ЕI30</t>
  </si>
  <si>
    <t>противопожарная</t>
  </si>
  <si>
    <t xml:space="preserve">ГОСТ 57327-2016 </t>
  </si>
  <si>
    <t>ГОСТ 31173-2016</t>
  </si>
  <si>
    <t>27.1</t>
  </si>
  <si>
    <t>28.1</t>
  </si>
  <si>
    <t>29.1</t>
  </si>
  <si>
    <t>30.1</t>
  </si>
  <si>
    <t>31.1</t>
  </si>
  <si>
    <t>32</t>
  </si>
  <si>
    <t>стальная наружняя</t>
  </si>
  <si>
    <t>ДСН А Оп Прг Н 2080-980</t>
  </si>
  <si>
    <t>ДПС 02 2080-1500 л. EI30</t>
  </si>
  <si>
    <t>ДПС0 2080-1500 л. EI30</t>
  </si>
  <si>
    <t>ДПС0 01 2080-1170 л. EIS60</t>
  </si>
  <si>
    <t>ДСВ В Оп Л Прг Н 2080-770</t>
  </si>
  <si>
    <t>ДСВ В Оп Л Прг Вн 2080-770</t>
  </si>
  <si>
    <t>ДСВ В Оп Пр Прг Н 2080-770</t>
  </si>
  <si>
    <t>ДСВ В Оп Пр Прг Вн 2080-770</t>
  </si>
  <si>
    <t>ДПС 01 2080-980 л. EI30</t>
  </si>
  <si>
    <t>ДПС 01 2080-980 пр. EI30</t>
  </si>
  <si>
    <t>ДСВ Дп Пр Прг Н 2080-1500</t>
  </si>
  <si>
    <t>ДПС 01 2080-770 л. EI30</t>
  </si>
  <si>
    <t>ДПС0 02 2080-1170 л. EI30</t>
  </si>
  <si>
    <t>ДСВ В Оп Л Прг Н 2080-980</t>
  </si>
  <si>
    <t>ДСВ В Оп Л Прг Вн 2080-980</t>
  </si>
  <si>
    <t>ДСВ В Оп Пр Прг Н 2080-980</t>
  </si>
  <si>
    <t>ДСВ В Оп Пр Прг Вн 2080-980</t>
  </si>
  <si>
    <t>ДСН А Оп Прг Н 2080-1170</t>
  </si>
  <si>
    <t>ДПС0 01 2080-1100 пр.EI15</t>
  </si>
  <si>
    <t>ДПС0 01 2080-1170 пр.EIS30</t>
  </si>
  <si>
    <t>ДПС 01 2200-980 пр.EI30</t>
  </si>
  <si>
    <t>ДПС 02 2080-1600 пр.EI30</t>
  </si>
  <si>
    <t>Всего по стальным дверям ж.д.6:</t>
  </si>
  <si>
    <t>Всего по противопожарням стальным дверям  ж.д.6:</t>
  </si>
  <si>
    <t>ИТОГО ПО Ж.Д.6:</t>
  </si>
  <si>
    <t>ИТОГО ПО Ж.Д.6 (АВТОСТОЯНКА):</t>
  </si>
  <si>
    <r>
      <t xml:space="preserve">Примечание:
</t>
    </r>
    <r>
      <rPr>
        <i/>
        <sz val="11"/>
        <color theme="1"/>
        <rFont val="Times New Roman"/>
        <family val="1"/>
        <charset val="204"/>
      </rPr>
      <t>1) поз. 2, 3 и 32: двери выполнить с терморазрывом, с двумя контурами уплотнения в притворе;
2) поз. 3, 5, 29-30.1:  двери установить с порогами (не более 0,014м);
3) поз. 2, 4, 11-16, 19, 27-28.1, 32 и 33: двери установить с порогами (не более 0,050м);
4) поз. 6-10, 24, 26, 31 и 31.1: двери установить с выдвижным порогом;
5) поз. 2-10, 15, 16, 19, 24, 26, 29-33: двери оборудовать доводчиком;
6) поз. 9: выполнить заполнение однокамерным стеклопакетом;
7) поз. 29-30.1: выполнить заполнение двухкамерным стеклопакетом;
8) поз. 33: дверь установить в подвальном, 7 и 14 этаже;
Все двери по цветовому решению и фактуре согласовывается с дизайнерским отделом.</t>
    </r>
  </si>
  <si>
    <r>
      <t xml:space="preserve">ПРОТИВОПОЖАРНЫЕ И МЕТАЛЛИЧЕСКИЕ ДВЕРИ Ж.Д.6. КАФЕ.
</t>
    </r>
    <r>
      <rPr>
        <b/>
        <sz val="10"/>
        <color theme="1"/>
        <rFont val="Times New Roman"/>
        <family val="1"/>
        <charset val="204"/>
      </rPr>
      <t xml:space="preserve">6906-01-АР л.5, 19, 21 (изм.3 от 18.02.25г.) </t>
    </r>
  </si>
  <si>
    <t xml:space="preserve">ПРОТИВОПОЖАРНЫЕ И МЕТАЛЛИЧЕСКИЕ ДВЕРИ Ж.Д.6  АВТОСТОЯНКА
6906-01-АР л.3( изм. 2 от 21.12.2023г.), л.19, 21 (изм.3 от 18.02.2025 г.) </t>
  </si>
  <si>
    <r>
      <t xml:space="preserve">ПРОТИВОПОЖАРНЫЕ И МЕТАЛЛИЧЕСКИЕ ДВЕРИ Ж.Д.6
</t>
    </r>
    <r>
      <rPr>
        <b/>
        <sz val="10"/>
        <color theme="1"/>
        <rFont val="Times New Roman"/>
        <family val="1"/>
        <charset val="204"/>
      </rPr>
      <t>6906-01-АР л.3 (изм.2 от 21.12.2023г.), л.5, 7, 9, 11, 19, 21 (изм.3 от 18.02.25г.), л.13 (изм.4 от 03.03.2025г.)</t>
    </r>
  </si>
  <si>
    <r>
      <t xml:space="preserve">ПРОТИВОПОЖАРНЫЕ ЛЮКИ Ж.Д.6
</t>
    </r>
    <r>
      <rPr>
        <b/>
        <sz val="10"/>
        <color theme="1"/>
        <rFont val="Times New Roman"/>
        <family val="1"/>
        <charset val="204"/>
      </rPr>
      <t>6906-01-АР1 л.13 (изм.4 от 03.03.2025г.), л.19, 21 (изм.3 от 18.02.2025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</si>
</sst>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2" fontId="1" fillId="0" borderId="23" xfId="0" applyNumberFormat="1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0" fillId="2" borderId="3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2" fontId="10" fillId="2" borderId="29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right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4" fontId="12" fillId="2" borderId="37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vertical="center" wrapText="1"/>
    </xf>
    <xf numFmtId="4" fontId="12" fillId="2" borderId="38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8E4FC"/>
      <color rgb="FFF2CFF9"/>
      <color rgb="FFFFFFBD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tabSelected="1" topLeftCell="R1" zoomScale="90" zoomScaleNormal="90" workbookViewId="0">
      <selection activeCell="R28" sqref="R28"/>
    </sheetView>
  </sheetViews>
  <sheetFormatPr defaultRowHeight="15" outlineLevelCol="1" x14ac:dyDescent="0.25"/>
  <cols>
    <col min="1" max="1" width="25.28515625" style="6" customWidth="1"/>
    <col min="2" max="2" width="7.140625" style="6" customWidth="1"/>
    <col min="3" max="3" width="28" style="6" customWidth="1"/>
    <col min="4" max="4" width="31.85546875" style="9" customWidth="1"/>
    <col min="5" max="10" width="7.85546875" style="6" customWidth="1" outlineLevel="1"/>
    <col min="11" max="13" width="9.140625" style="6"/>
    <col min="14" max="14" width="9.28515625" style="6" customWidth="1"/>
    <col min="15" max="15" width="9.7109375" style="6" customWidth="1"/>
    <col min="16" max="16" width="7.42578125" style="7" customWidth="1"/>
    <col min="17" max="17" width="8.42578125" style="6" customWidth="1"/>
    <col min="18" max="18" width="17" style="6" bestFit="1" customWidth="1"/>
    <col min="19" max="19" width="6.28515625" style="6" customWidth="1"/>
    <col min="20" max="20" width="19.28515625" style="6" bestFit="1" customWidth="1"/>
    <col min="21" max="21" width="32.42578125" style="6" bestFit="1" customWidth="1"/>
    <col min="22" max="29" width="9.140625" style="6"/>
    <col min="30" max="30" width="10.42578125" style="6" customWidth="1"/>
    <col min="31" max="31" width="9.7109375" style="6" customWidth="1"/>
    <col min="32" max="32" width="10.7109375" style="6" customWidth="1"/>
    <col min="33" max="16384" width="9.140625" style="6"/>
  </cols>
  <sheetData>
    <row r="1" spans="1:32" ht="15.75" thickBot="1" x14ac:dyDescent="0.3">
      <c r="A1" s="15"/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7"/>
      <c r="Q1" s="15"/>
      <c r="R1" s="15"/>
      <c r="S1" s="15"/>
      <c r="T1" s="15"/>
      <c r="U1" s="16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s="28" customFormat="1" ht="41.25" customHeight="1" thickBot="1" x14ac:dyDescent="0.3">
      <c r="A2" s="109" t="s">
        <v>82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1"/>
      <c r="P2" s="40"/>
      <c r="Q2" s="130"/>
      <c r="R2" s="109" t="s">
        <v>80</v>
      </c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1"/>
    </row>
    <row r="3" spans="1:32" s="29" customFormat="1" x14ac:dyDescent="0.25">
      <c r="A3" s="121" t="s">
        <v>22</v>
      </c>
      <c r="B3" s="115" t="s">
        <v>24</v>
      </c>
      <c r="C3" s="115" t="s">
        <v>9</v>
      </c>
      <c r="D3" s="115" t="s">
        <v>4</v>
      </c>
      <c r="E3" s="115" t="s">
        <v>3</v>
      </c>
      <c r="F3" s="115"/>
      <c r="G3" s="115"/>
      <c r="H3" s="115"/>
      <c r="I3" s="115"/>
      <c r="J3" s="115"/>
      <c r="K3" s="116" t="s">
        <v>17</v>
      </c>
      <c r="L3" s="115" t="s">
        <v>6</v>
      </c>
      <c r="M3" s="115"/>
      <c r="N3" s="115" t="s">
        <v>8</v>
      </c>
      <c r="O3" s="118" t="s">
        <v>7</v>
      </c>
      <c r="P3" s="120"/>
      <c r="Q3" s="131"/>
      <c r="R3" s="121" t="s">
        <v>22</v>
      </c>
      <c r="S3" s="115" t="s">
        <v>24</v>
      </c>
      <c r="T3" s="115" t="s">
        <v>9</v>
      </c>
      <c r="U3" s="115" t="s">
        <v>4</v>
      </c>
      <c r="V3" s="115" t="s">
        <v>3</v>
      </c>
      <c r="W3" s="115"/>
      <c r="X3" s="115"/>
      <c r="Y3" s="115"/>
      <c r="Z3" s="115"/>
      <c r="AA3" s="115"/>
      <c r="AB3" s="116" t="s">
        <v>17</v>
      </c>
      <c r="AC3" s="115" t="s">
        <v>6</v>
      </c>
      <c r="AD3" s="115"/>
      <c r="AE3" s="115" t="s">
        <v>8</v>
      </c>
      <c r="AF3" s="118" t="s">
        <v>7</v>
      </c>
    </row>
    <row r="4" spans="1:32" s="29" customFormat="1" x14ac:dyDescent="0.25">
      <c r="A4" s="122"/>
      <c r="B4" s="112"/>
      <c r="C4" s="112"/>
      <c r="D4" s="112"/>
      <c r="E4" s="20" t="s">
        <v>1</v>
      </c>
      <c r="F4" s="20" t="s">
        <v>10</v>
      </c>
      <c r="G4" s="20" t="s">
        <v>11</v>
      </c>
      <c r="H4" s="20" t="s">
        <v>32</v>
      </c>
      <c r="I4" s="20" t="s">
        <v>33</v>
      </c>
      <c r="J4" s="20" t="s">
        <v>2</v>
      </c>
      <c r="K4" s="117"/>
      <c r="L4" s="20" t="s">
        <v>12</v>
      </c>
      <c r="M4" s="20" t="s">
        <v>5</v>
      </c>
      <c r="N4" s="112"/>
      <c r="O4" s="119"/>
      <c r="P4" s="120"/>
      <c r="Q4" s="131"/>
      <c r="R4" s="122"/>
      <c r="S4" s="112"/>
      <c r="T4" s="112"/>
      <c r="U4" s="112"/>
      <c r="V4" s="20" t="s">
        <v>1</v>
      </c>
      <c r="W4" s="20" t="s">
        <v>10</v>
      </c>
      <c r="X4" s="20" t="s">
        <v>11</v>
      </c>
      <c r="Y4" s="20" t="s">
        <v>32</v>
      </c>
      <c r="Z4" s="20" t="s">
        <v>33</v>
      </c>
      <c r="AA4" s="20" t="s">
        <v>2</v>
      </c>
      <c r="AB4" s="117"/>
      <c r="AC4" s="20" t="s">
        <v>12</v>
      </c>
      <c r="AD4" s="20" t="s">
        <v>5</v>
      </c>
      <c r="AE4" s="112"/>
      <c r="AF4" s="119"/>
    </row>
    <row r="5" spans="1:32" s="29" customFormat="1" x14ac:dyDescent="0.25">
      <c r="A5" s="43" t="s">
        <v>27</v>
      </c>
      <c r="B5" s="20">
        <v>2</v>
      </c>
      <c r="C5" s="27" t="s">
        <v>52</v>
      </c>
      <c r="D5" s="39" t="s">
        <v>53</v>
      </c>
      <c r="E5" s="20">
        <v>1</v>
      </c>
      <c r="F5" s="20"/>
      <c r="G5" s="20"/>
      <c r="H5" s="20"/>
      <c r="I5" s="20"/>
      <c r="J5" s="20"/>
      <c r="K5" s="18">
        <f>SUM(E5:J5)</f>
        <v>1</v>
      </c>
      <c r="L5" s="12">
        <v>0.98</v>
      </c>
      <c r="M5" s="12">
        <v>2.08</v>
      </c>
      <c r="N5" s="13">
        <f t="shared" ref="N5:N28" si="0">L5*M5</f>
        <v>2.0384000000000002</v>
      </c>
      <c r="O5" s="44">
        <f t="shared" ref="O5:O28" si="1">N5*K5</f>
        <v>2.0384000000000002</v>
      </c>
      <c r="P5" s="41"/>
      <c r="Q5" s="124"/>
      <c r="R5" s="43" t="s">
        <v>27</v>
      </c>
      <c r="S5" s="20">
        <v>19</v>
      </c>
      <c r="T5" s="27" t="s">
        <v>21</v>
      </c>
      <c r="U5" s="39" t="s">
        <v>63</v>
      </c>
      <c r="V5" s="20"/>
      <c r="W5" s="20">
        <v>1</v>
      </c>
      <c r="X5" s="20"/>
      <c r="Y5" s="20"/>
      <c r="Z5" s="20"/>
      <c r="AA5" s="20"/>
      <c r="AB5" s="18">
        <f t="shared" ref="AB5:AB6" si="2">SUM(V5:AA5)</f>
        <v>1</v>
      </c>
      <c r="AC5" s="12">
        <v>1.5</v>
      </c>
      <c r="AD5" s="12">
        <v>2.08</v>
      </c>
      <c r="AE5" s="13">
        <f t="shared" ref="AE5:AE6" si="3">AC5*AD5</f>
        <v>3.12</v>
      </c>
      <c r="AF5" s="44">
        <f t="shared" ref="AF5:AF6" si="4">AE5*AB5</f>
        <v>3.12</v>
      </c>
    </row>
    <row r="6" spans="1:32" s="29" customFormat="1" ht="15.75" thickBot="1" x14ac:dyDescent="0.3">
      <c r="A6" s="43" t="s">
        <v>44</v>
      </c>
      <c r="B6" s="20">
        <v>4</v>
      </c>
      <c r="C6" s="21" t="s">
        <v>31</v>
      </c>
      <c r="D6" s="39" t="s">
        <v>54</v>
      </c>
      <c r="E6" s="20">
        <v>2</v>
      </c>
      <c r="F6" s="20"/>
      <c r="G6" s="20"/>
      <c r="H6" s="20"/>
      <c r="I6" s="20"/>
      <c r="J6" s="20"/>
      <c r="K6" s="18">
        <f t="shared" ref="K6:K28" si="5">SUM(E6:J6)</f>
        <v>2</v>
      </c>
      <c r="L6" s="12">
        <v>1.5</v>
      </c>
      <c r="M6" s="12">
        <v>2.08</v>
      </c>
      <c r="N6" s="13">
        <f t="shared" si="0"/>
        <v>3.12</v>
      </c>
      <c r="O6" s="44">
        <f t="shared" si="1"/>
        <v>6.24</v>
      </c>
      <c r="P6" s="41"/>
      <c r="Q6" s="124"/>
      <c r="R6" s="43" t="s">
        <v>27</v>
      </c>
      <c r="S6" s="20">
        <v>27</v>
      </c>
      <c r="T6" s="27" t="s">
        <v>21</v>
      </c>
      <c r="U6" s="39" t="s">
        <v>66</v>
      </c>
      <c r="V6" s="23"/>
      <c r="W6" s="23">
        <v>1</v>
      </c>
      <c r="X6" s="23"/>
      <c r="Y6" s="23"/>
      <c r="Z6" s="23"/>
      <c r="AA6" s="23"/>
      <c r="AB6" s="18">
        <f t="shared" si="2"/>
        <v>1</v>
      </c>
      <c r="AC6" s="25">
        <v>0.98</v>
      </c>
      <c r="AD6" s="25">
        <v>2.08</v>
      </c>
      <c r="AE6" s="13">
        <f t="shared" si="3"/>
        <v>2.0384000000000002</v>
      </c>
      <c r="AF6" s="44">
        <f t="shared" si="4"/>
        <v>2.0384000000000002</v>
      </c>
    </row>
    <row r="7" spans="1:32" s="29" customFormat="1" x14ac:dyDescent="0.25">
      <c r="A7" s="43" t="s">
        <v>44</v>
      </c>
      <c r="B7" s="20">
        <v>8</v>
      </c>
      <c r="C7" s="21" t="s">
        <v>31</v>
      </c>
      <c r="D7" s="39" t="s">
        <v>55</v>
      </c>
      <c r="E7" s="20">
        <v>1</v>
      </c>
      <c r="F7" s="20"/>
      <c r="G7" s="20"/>
      <c r="H7" s="20"/>
      <c r="I7" s="20"/>
      <c r="J7" s="20"/>
      <c r="K7" s="18">
        <f t="shared" si="5"/>
        <v>1</v>
      </c>
      <c r="L7" s="12">
        <v>1.5</v>
      </c>
      <c r="M7" s="12">
        <v>2.08</v>
      </c>
      <c r="N7" s="13">
        <f t="shared" si="0"/>
        <v>3.12</v>
      </c>
      <c r="O7" s="44">
        <f t="shared" si="1"/>
        <v>3.12</v>
      </c>
      <c r="P7" s="41"/>
      <c r="Q7" s="124"/>
      <c r="R7" s="75" t="s">
        <v>15</v>
      </c>
      <c r="S7" s="76"/>
      <c r="T7" s="76"/>
      <c r="U7" s="76"/>
      <c r="V7" s="76"/>
      <c r="W7" s="76"/>
      <c r="X7" s="76"/>
      <c r="Y7" s="76"/>
      <c r="Z7" s="76"/>
      <c r="AA7" s="76"/>
      <c r="AB7" s="51">
        <f>AB5+AB6</f>
        <v>2</v>
      </c>
      <c r="AC7" s="77"/>
      <c r="AD7" s="78"/>
      <c r="AE7" s="79"/>
      <c r="AF7" s="52">
        <f>AF5+AF6</f>
        <v>5.1584000000000003</v>
      </c>
    </row>
    <row r="8" spans="1:32" s="29" customFormat="1" x14ac:dyDescent="0.25">
      <c r="A8" s="43" t="s">
        <v>44</v>
      </c>
      <c r="B8" s="20">
        <v>10</v>
      </c>
      <c r="C8" s="21" t="s">
        <v>31</v>
      </c>
      <c r="D8" s="39" t="s">
        <v>56</v>
      </c>
      <c r="E8" s="20">
        <v>1</v>
      </c>
      <c r="F8" s="20"/>
      <c r="G8" s="20"/>
      <c r="H8" s="20"/>
      <c r="I8" s="20"/>
      <c r="J8" s="20"/>
      <c r="K8" s="18">
        <f t="shared" si="5"/>
        <v>1</v>
      </c>
      <c r="L8" s="12">
        <v>1.17</v>
      </c>
      <c r="M8" s="12">
        <v>2.08</v>
      </c>
      <c r="N8" s="13">
        <f t="shared" si="0"/>
        <v>2.4335999999999998</v>
      </c>
      <c r="O8" s="44">
        <f t="shared" si="1"/>
        <v>2.4335999999999998</v>
      </c>
      <c r="P8" s="41"/>
      <c r="Q8" s="124"/>
      <c r="R8" s="80" t="s">
        <v>16</v>
      </c>
      <c r="S8" s="81"/>
      <c r="T8" s="81"/>
      <c r="U8" s="81"/>
      <c r="V8" s="81"/>
      <c r="W8" s="81"/>
      <c r="X8" s="81"/>
      <c r="Y8" s="81"/>
      <c r="Z8" s="81"/>
      <c r="AA8" s="81"/>
      <c r="AB8" s="3">
        <v>0</v>
      </c>
      <c r="AC8" s="82"/>
      <c r="AD8" s="83"/>
      <c r="AE8" s="84"/>
      <c r="AF8" s="53">
        <v>0</v>
      </c>
    </row>
    <row r="9" spans="1:32" s="29" customFormat="1" ht="15.75" thickBot="1" x14ac:dyDescent="0.3">
      <c r="A9" s="43" t="s">
        <v>27</v>
      </c>
      <c r="B9" s="20">
        <v>11</v>
      </c>
      <c r="C9" s="27" t="s">
        <v>21</v>
      </c>
      <c r="D9" s="39" t="s">
        <v>57</v>
      </c>
      <c r="E9" s="20">
        <v>10</v>
      </c>
      <c r="F9" s="20"/>
      <c r="G9" s="20"/>
      <c r="H9" s="20"/>
      <c r="I9" s="20"/>
      <c r="J9" s="20"/>
      <c r="K9" s="18">
        <f t="shared" si="5"/>
        <v>10</v>
      </c>
      <c r="L9" s="12">
        <v>0.77</v>
      </c>
      <c r="M9" s="12">
        <v>2.08</v>
      </c>
      <c r="N9" s="13">
        <f t="shared" si="0"/>
        <v>1.6016000000000001</v>
      </c>
      <c r="O9" s="44">
        <f t="shared" si="1"/>
        <v>16.016000000000002</v>
      </c>
      <c r="P9" s="41"/>
      <c r="Q9" s="124"/>
      <c r="R9" s="85" t="s">
        <v>14</v>
      </c>
      <c r="S9" s="86"/>
      <c r="T9" s="86"/>
      <c r="U9" s="86"/>
      <c r="V9" s="86"/>
      <c r="W9" s="86"/>
      <c r="X9" s="86"/>
      <c r="Y9" s="86"/>
      <c r="Z9" s="86"/>
      <c r="AA9" s="86"/>
      <c r="AB9" s="54">
        <f>AB7+AB8</f>
        <v>2</v>
      </c>
      <c r="AC9" s="87"/>
      <c r="AD9" s="88"/>
      <c r="AE9" s="89"/>
      <c r="AF9" s="55">
        <f>SUM(AF7:AF8)</f>
        <v>5.1584000000000003</v>
      </c>
    </row>
    <row r="10" spans="1:32" s="29" customFormat="1" x14ac:dyDescent="0.25">
      <c r="A10" s="43" t="s">
        <v>27</v>
      </c>
      <c r="B10" s="20">
        <v>12</v>
      </c>
      <c r="C10" s="27" t="s">
        <v>21</v>
      </c>
      <c r="D10" s="39" t="s">
        <v>58</v>
      </c>
      <c r="E10" s="20">
        <v>4</v>
      </c>
      <c r="F10" s="20"/>
      <c r="G10" s="20"/>
      <c r="H10" s="20"/>
      <c r="I10" s="20"/>
      <c r="J10" s="20"/>
      <c r="K10" s="18">
        <f t="shared" si="5"/>
        <v>4</v>
      </c>
      <c r="L10" s="12">
        <v>0.77</v>
      </c>
      <c r="M10" s="12">
        <v>2.08</v>
      </c>
      <c r="N10" s="13">
        <f t="shared" si="0"/>
        <v>1.6016000000000001</v>
      </c>
      <c r="O10" s="44">
        <f t="shared" si="1"/>
        <v>6.4064000000000005</v>
      </c>
      <c r="P10" s="41"/>
      <c r="Q10" s="124"/>
      <c r="S10" s="129"/>
      <c r="Z10" s="125"/>
      <c r="AA10" s="126"/>
      <c r="AB10" s="126"/>
      <c r="AC10" s="127"/>
      <c r="AD10" s="128"/>
      <c r="AE10" s="42"/>
    </row>
    <row r="11" spans="1:32" s="29" customFormat="1" x14ac:dyDescent="0.25">
      <c r="A11" s="43" t="s">
        <v>27</v>
      </c>
      <c r="B11" s="20">
        <v>13</v>
      </c>
      <c r="C11" s="27" t="s">
        <v>21</v>
      </c>
      <c r="D11" s="39" t="s">
        <v>59</v>
      </c>
      <c r="E11" s="20">
        <v>6</v>
      </c>
      <c r="F11" s="20"/>
      <c r="G11" s="20"/>
      <c r="H11" s="20"/>
      <c r="I11" s="20"/>
      <c r="J11" s="20"/>
      <c r="K11" s="18">
        <f t="shared" si="5"/>
        <v>6</v>
      </c>
      <c r="L11" s="12">
        <v>0.77</v>
      </c>
      <c r="M11" s="12">
        <v>2.08</v>
      </c>
      <c r="N11" s="13">
        <f t="shared" si="0"/>
        <v>1.6016000000000001</v>
      </c>
      <c r="O11" s="44">
        <f t="shared" si="1"/>
        <v>9.6096000000000004</v>
      </c>
      <c r="P11" s="41"/>
      <c r="Q11" s="124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42"/>
    </row>
    <row r="12" spans="1:32" s="29" customFormat="1" x14ac:dyDescent="0.25">
      <c r="A12" s="43" t="s">
        <v>27</v>
      </c>
      <c r="B12" s="20">
        <v>14</v>
      </c>
      <c r="C12" s="27" t="s">
        <v>21</v>
      </c>
      <c r="D12" s="39" t="s">
        <v>60</v>
      </c>
      <c r="E12" s="20">
        <v>4</v>
      </c>
      <c r="F12" s="20"/>
      <c r="G12" s="20"/>
      <c r="H12" s="20"/>
      <c r="I12" s="20"/>
      <c r="J12" s="20"/>
      <c r="K12" s="18">
        <f t="shared" si="5"/>
        <v>4</v>
      </c>
      <c r="L12" s="12">
        <v>0.77</v>
      </c>
      <c r="M12" s="12">
        <v>2.08</v>
      </c>
      <c r="N12" s="13">
        <f t="shared" si="0"/>
        <v>1.6016000000000001</v>
      </c>
      <c r="O12" s="44">
        <f t="shared" si="1"/>
        <v>6.4064000000000005</v>
      </c>
      <c r="P12" s="41"/>
      <c r="Q12" s="12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2" s="29" customFormat="1" ht="15.75" customHeight="1" x14ac:dyDescent="0.25">
      <c r="A13" s="43" t="s">
        <v>23</v>
      </c>
      <c r="B13" s="20">
        <v>15</v>
      </c>
      <c r="C13" s="21" t="s">
        <v>31</v>
      </c>
      <c r="D13" s="39" t="s">
        <v>61</v>
      </c>
      <c r="E13" s="20">
        <v>8</v>
      </c>
      <c r="F13" s="20"/>
      <c r="G13" s="20"/>
      <c r="H13" s="20">
        <v>48</v>
      </c>
      <c r="I13" s="20">
        <v>6</v>
      </c>
      <c r="J13" s="20"/>
      <c r="K13" s="18">
        <f t="shared" si="5"/>
        <v>62</v>
      </c>
      <c r="L13" s="12">
        <v>0.98</v>
      </c>
      <c r="M13" s="12">
        <v>2.08</v>
      </c>
      <c r="N13" s="13">
        <f t="shared" si="0"/>
        <v>2.0384000000000002</v>
      </c>
      <c r="O13" s="44">
        <f t="shared" si="1"/>
        <v>126.38080000000001</v>
      </c>
      <c r="P13" s="41"/>
      <c r="Q13" s="12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0"/>
      <c r="AF13" s="60"/>
    </row>
    <row r="14" spans="1:32" s="29" customFormat="1" ht="15.75" customHeight="1" x14ac:dyDescent="0.25">
      <c r="A14" s="43" t="s">
        <v>23</v>
      </c>
      <c r="B14" s="20">
        <v>16</v>
      </c>
      <c r="C14" s="21" t="s">
        <v>31</v>
      </c>
      <c r="D14" s="39" t="s">
        <v>62</v>
      </c>
      <c r="E14" s="20">
        <v>8</v>
      </c>
      <c r="F14" s="20"/>
      <c r="G14" s="20"/>
      <c r="H14" s="20">
        <v>40</v>
      </c>
      <c r="I14" s="20">
        <v>5</v>
      </c>
      <c r="J14" s="20"/>
      <c r="K14" s="18">
        <f t="shared" si="5"/>
        <v>53</v>
      </c>
      <c r="L14" s="12">
        <v>0.98</v>
      </c>
      <c r="M14" s="12">
        <v>2.08</v>
      </c>
      <c r="N14" s="13">
        <f t="shared" si="0"/>
        <v>2.0384000000000002</v>
      </c>
      <c r="O14" s="44">
        <f t="shared" si="1"/>
        <v>108.03520000000002</v>
      </c>
      <c r="P14" s="41"/>
      <c r="Q14" s="124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0"/>
      <c r="AF14" s="60"/>
    </row>
    <row r="15" spans="1:32" s="29" customFormat="1" ht="18.75" customHeight="1" x14ac:dyDescent="0.25">
      <c r="A15" s="43" t="s">
        <v>23</v>
      </c>
      <c r="B15" s="20">
        <v>24</v>
      </c>
      <c r="C15" s="21" t="s">
        <v>31</v>
      </c>
      <c r="D15" s="39" t="s">
        <v>64</v>
      </c>
      <c r="E15" s="23"/>
      <c r="F15" s="23">
        <v>1</v>
      </c>
      <c r="G15" s="23"/>
      <c r="H15" s="23"/>
      <c r="I15" s="23"/>
      <c r="J15" s="23"/>
      <c r="K15" s="18">
        <f t="shared" si="5"/>
        <v>1</v>
      </c>
      <c r="L15" s="25">
        <v>0.77</v>
      </c>
      <c r="M15" s="25">
        <v>2.08</v>
      </c>
      <c r="N15" s="13">
        <f t="shared" si="0"/>
        <v>1.6016000000000001</v>
      </c>
      <c r="O15" s="44">
        <f t="shared" si="1"/>
        <v>1.6016000000000001</v>
      </c>
      <c r="P15" s="41"/>
      <c r="Q15" s="124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0"/>
      <c r="AF15" s="60"/>
    </row>
    <row r="16" spans="1:32" s="29" customFormat="1" ht="18.75" customHeight="1" x14ac:dyDescent="0.25">
      <c r="A16" s="56" t="s">
        <v>23</v>
      </c>
      <c r="B16" s="20">
        <v>26</v>
      </c>
      <c r="C16" s="21" t="s">
        <v>31</v>
      </c>
      <c r="D16" s="39" t="s">
        <v>65</v>
      </c>
      <c r="E16" s="23"/>
      <c r="F16" s="23">
        <v>1</v>
      </c>
      <c r="G16" s="23"/>
      <c r="H16" s="23"/>
      <c r="I16" s="23"/>
      <c r="J16" s="23"/>
      <c r="K16" s="18">
        <f t="shared" si="5"/>
        <v>1</v>
      </c>
      <c r="L16" s="25">
        <v>1.17</v>
      </c>
      <c r="M16" s="25">
        <v>2.08</v>
      </c>
      <c r="N16" s="13">
        <f t="shared" si="0"/>
        <v>2.4335999999999998</v>
      </c>
      <c r="O16" s="44">
        <f t="shared" si="1"/>
        <v>2.4335999999999998</v>
      </c>
      <c r="P16" s="41"/>
      <c r="Q16" s="124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0"/>
      <c r="AF16" s="60"/>
    </row>
    <row r="17" spans="1:32" s="29" customFormat="1" ht="18.75" customHeight="1" x14ac:dyDescent="0.25">
      <c r="A17" s="43" t="s">
        <v>27</v>
      </c>
      <c r="B17" s="20">
        <v>27</v>
      </c>
      <c r="C17" s="27" t="s">
        <v>21</v>
      </c>
      <c r="D17" s="39" t="s">
        <v>66</v>
      </c>
      <c r="E17" s="23"/>
      <c r="F17" s="23">
        <v>4</v>
      </c>
      <c r="G17" s="23">
        <v>20</v>
      </c>
      <c r="H17" s="23"/>
      <c r="I17" s="23"/>
      <c r="J17" s="23"/>
      <c r="K17" s="18">
        <f t="shared" si="5"/>
        <v>24</v>
      </c>
      <c r="L17" s="25">
        <v>0.98</v>
      </c>
      <c r="M17" s="25">
        <v>2.08</v>
      </c>
      <c r="N17" s="13">
        <f t="shared" si="0"/>
        <v>2.0384000000000002</v>
      </c>
      <c r="O17" s="44">
        <f t="shared" si="1"/>
        <v>48.921600000000005</v>
      </c>
      <c r="P17" s="41"/>
      <c r="Q17" s="124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0"/>
      <c r="AF17" s="60"/>
    </row>
    <row r="18" spans="1:32" s="29" customFormat="1" ht="18.75" customHeight="1" x14ac:dyDescent="0.25">
      <c r="A18" s="43" t="s">
        <v>27</v>
      </c>
      <c r="B18" s="162" t="s">
        <v>46</v>
      </c>
      <c r="C18" s="27" t="s">
        <v>21</v>
      </c>
      <c r="D18" s="39" t="s">
        <v>67</v>
      </c>
      <c r="E18" s="23"/>
      <c r="F18" s="23"/>
      <c r="G18" s="23">
        <v>4</v>
      </c>
      <c r="H18" s="23"/>
      <c r="I18" s="23"/>
      <c r="J18" s="23"/>
      <c r="K18" s="18">
        <f t="shared" si="5"/>
        <v>4</v>
      </c>
      <c r="L18" s="25">
        <v>0.98</v>
      </c>
      <c r="M18" s="25">
        <v>2.08</v>
      </c>
      <c r="N18" s="13">
        <f t="shared" si="0"/>
        <v>2.0384000000000002</v>
      </c>
      <c r="O18" s="44">
        <f t="shared" si="1"/>
        <v>8.1536000000000008</v>
      </c>
      <c r="P18" s="41"/>
      <c r="Q18" s="124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0"/>
      <c r="AF18" s="60"/>
    </row>
    <row r="19" spans="1:32" s="29" customFormat="1" ht="18.75" customHeight="1" x14ac:dyDescent="0.25">
      <c r="A19" s="43" t="s">
        <v>27</v>
      </c>
      <c r="B19" s="20">
        <v>28</v>
      </c>
      <c r="C19" s="27" t="s">
        <v>21</v>
      </c>
      <c r="D19" s="39" t="s">
        <v>68</v>
      </c>
      <c r="E19" s="23"/>
      <c r="F19" s="23">
        <v>1</v>
      </c>
      <c r="G19" s="23">
        <v>16</v>
      </c>
      <c r="H19" s="23"/>
      <c r="I19" s="23"/>
      <c r="J19" s="23"/>
      <c r="K19" s="18">
        <f t="shared" si="5"/>
        <v>17</v>
      </c>
      <c r="L19" s="25">
        <v>9.8000000000000004E-2</v>
      </c>
      <c r="M19" s="25">
        <v>2.08</v>
      </c>
      <c r="N19" s="13">
        <f t="shared" si="0"/>
        <v>0.20384000000000002</v>
      </c>
      <c r="O19" s="44">
        <f t="shared" si="1"/>
        <v>3.4652800000000004</v>
      </c>
      <c r="P19" s="41"/>
      <c r="Q19" s="124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0"/>
      <c r="AF19" s="60"/>
    </row>
    <row r="20" spans="1:32" s="29" customFormat="1" ht="18.75" customHeight="1" x14ac:dyDescent="0.25">
      <c r="A20" s="43" t="s">
        <v>27</v>
      </c>
      <c r="B20" s="162" t="s">
        <v>47</v>
      </c>
      <c r="C20" s="27" t="s">
        <v>21</v>
      </c>
      <c r="D20" s="39" t="s">
        <v>69</v>
      </c>
      <c r="E20" s="23"/>
      <c r="F20" s="23"/>
      <c r="G20" s="23">
        <v>4</v>
      </c>
      <c r="H20" s="23"/>
      <c r="I20" s="23"/>
      <c r="J20" s="23"/>
      <c r="K20" s="18">
        <f t="shared" si="5"/>
        <v>4</v>
      </c>
      <c r="L20" s="25">
        <v>0.98</v>
      </c>
      <c r="M20" s="25">
        <v>2.08</v>
      </c>
      <c r="N20" s="13">
        <f t="shared" si="0"/>
        <v>2.0384000000000002</v>
      </c>
      <c r="O20" s="44">
        <f t="shared" si="1"/>
        <v>8.1536000000000008</v>
      </c>
      <c r="P20" s="41"/>
      <c r="Q20" s="124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s="29" customFormat="1" ht="18.75" customHeight="1" x14ac:dyDescent="0.25">
      <c r="A21" s="43" t="s">
        <v>27</v>
      </c>
      <c r="B21" s="20">
        <v>29</v>
      </c>
      <c r="C21" s="27" t="s">
        <v>52</v>
      </c>
      <c r="D21" s="39" t="s">
        <v>70</v>
      </c>
      <c r="E21" s="23"/>
      <c r="F21" s="23"/>
      <c r="G21" s="23">
        <v>4</v>
      </c>
      <c r="H21" s="23">
        <v>8</v>
      </c>
      <c r="I21" s="23">
        <v>1</v>
      </c>
      <c r="J21" s="23"/>
      <c r="K21" s="18">
        <f t="shared" si="5"/>
        <v>13</v>
      </c>
      <c r="L21" s="25">
        <v>1.17</v>
      </c>
      <c r="M21" s="25">
        <v>2.08</v>
      </c>
      <c r="N21" s="13">
        <f t="shared" si="0"/>
        <v>2.4335999999999998</v>
      </c>
      <c r="O21" s="44">
        <f t="shared" si="1"/>
        <v>31.636799999999997</v>
      </c>
      <c r="P21" s="41"/>
      <c r="Q21" s="124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29" customFormat="1" ht="18.75" customHeight="1" x14ac:dyDescent="0.25">
      <c r="A22" s="43" t="s">
        <v>27</v>
      </c>
      <c r="B22" s="162" t="s">
        <v>48</v>
      </c>
      <c r="C22" s="27" t="s">
        <v>52</v>
      </c>
      <c r="D22" s="39" t="s">
        <v>28</v>
      </c>
      <c r="E22" s="23"/>
      <c r="F22" s="23">
        <v>1</v>
      </c>
      <c r="G22" s="23"/>
      <c r="H22" s="23"/>
      <c r="I22" s="23"/>
      <c r="J22" s="23"/>
      <c r="K22" s="18">
        <f t="shared" si="5"/>
        <v>1</v>
      </c>
      <c r="L22" s="25">
        <v>1.17</v>
      </c>
      <c r="M22" s="25">
        <v>2.08</v>
      </c>
      <c r="N22" s="13">
        <f t="shared" si="0"/>
        <v>2.4335999999999998</v>
      </c>
      <c r="O22" s="44">
        <f t="shared" si="1"/>
        <v>2.4335999999999998</v>
      </c>
      <c r="P22" s="41"/>
      <c r="Q22" s="124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s="29" customFormat="1" ht="18.75" customHeight="1" x14ac:dyDescent="0.25">
      <c r="A23" s="43" t="s">
        <v>27</v>
      </c>
      <c r="B23" s="20">
        <v>30</v>
      </c>
      <c r="C23" s="27" t="s">
        <v>52</v>
      </c>
      <c r="D23" s="39" t="s">
        <v>29</v>
      </c>
      <c r="E23" s="23"/>
      <c r="F23" s="23"/>
      <c r="G23" s="23">
        <v>4</v>
      </c>
      <c r="H23" s="23">
        <v>8</v>
      </c>
      <c r="I23" s="23">
        <v>1</v>
      </c>
      <c r="J23" s="23"/>
      <c r="K23" s="18">
        <f t="shared" si="5"/>
        <v>13</v>
      </c>
      <c r="L23" s="25">
        <v>1.17</v>
      </c>
      <c r="M23" s="25">
        <v>2.08</v>
      </c>
      <c r="N23" s="13">
        <f t="shared" si="0"/>
        <v>2.4335999999999998</v>
      </c>
      <c r="O23" s="44">
        <f t="shared" si="1"/>
        <v>31.636799999999997</v>
      </c>
      <c r="P23" s="41"/>
      <c r="Q23" s="124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s="29" customFormat="1" ht="18.75" customHeight="1" x14ac:dyDescent="0.25">
      <c r="A24" s="43" t="s">
        <v>27</v>
      </c>
      <c r="B24" s="162" t="s">
        <v>49</v>
      </c>
      <c r="C24" s="27" t="s">
        <v>52</v>
      </c>
      <c r="D24" s="39" t="s">
        <v>30</v>
      </c>
      <c r="E24" s="23"/>
      <c r="F24" s="23">
        <v>1</v>
      </c>
      <c r="G24" s="23"/>
      <c r="H24" s="23"/>
      <c r="I24" s="23"/>
      <c r="J24" s="23"/>
      <c r="K24" s="18">
        <f t="shared" si="5"/>
        <v>1</v>
      </c>
      <c r="L24" s="25">
        <v>1.17</v>
      </c>
      <c r="M24" s="25">
        <v>2.08</v>
      </c>
      <c r="N24" s="13">
        <f t="shared" si="0"/>
        <v>2.4335999999999998</v>
      </c>
      <c r="O24" s="44">
        <f t="shared" si="1"/>
        <v>2.4335999999999998</v>
      </c>
      <c r="P24" s="41"/>
      <c r="Q24" s="124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s="29" customFormat="1" ht="15.75" customHeight="1" x14ac:dyDescent="0.25">
      <c r="A25" s="56" t="s">
        <v>23</v>
      </c>
      <c r="B25" s="20">
        <v>31</v>
      </c>
      <c r="C25" s="21" t="s">
        <v>31</v>
      </c>
      <c r="D25" s="39" t="s">
        <v>71</v>
      </c>
      <c r="E25" s="23"/>
      <c r="F25" s="23"/>
      <c r="G25" s="23">
        <v>4</v>
      </c>
      <c r="H25" s="23">
        <v>8</v>
      </c>
      <c r="I25" s="23">
        <v>1</v>
      </c>
      <c r="J25" s="23"/>
      <c r="K25" s="18">
        <f t="shared" si="5"/>
        <v>13</v>
      </c>
      <c r="L25" s="25">
        <v>1.1000000000000001</v>
      </c>
      <c r="M25" s="25">
        <v>2.08</v>
      </c>
      <c r="N25" s="13">
        <f t="shared" si="0"/>
        <v>2.2880000000000003</v>
      </c>
      <c r="O25" s="44">
        <f t="shared" si="1"/>
        <v>29.744000000000003</v>
      </c>
      <c r="P25" s="41"/>
      <c r="Q25" s="124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s="29" customFormat="1" ht="15.75" customHeight="1" x14ac:dyDescent="0.25">
      <c r="A26" s="56" t="s">
        <v>23</v>
      </c>
      <c r="B26" s="162" t="s">
        <v>50</v>
      </c>
      <c r="C26" s="21" t="s">
        <v>31</v>
      </c>
      <c r="D26" s="39" t="s">
        <v>72</v>
      </c>
      <c r="E26" s="23"/>
      <c r="F26" s="23"/>
      <c r="G26" s="23">
        <v>4</v>
      </c>
      <c r="H26" s="23">
        <v>8</v>
      </c>
      <c r="I26" s="23">
        <v>1</v>
      </c>
      <c r="J26" s="23"/>
      <c r="K26" s="18">
        <f t="shared" si="5"/>
        <v>13</v>
      </c>
      <c r="L26" s="25">
        <v>1.17</v>
      </c>
      <c r="M26" s="25">
        <v>2.08</v>
      </c>
      <c r="N26" s="13">
        <f t="shared" si="0"/>
        <v>2.4335999999999998</v>
      </c>
      <c r="O26" s="44">
        <f t="shared" si="1"/>
        <v>31.636799999999997</v>
      </c>
      <c r="P26" s="41"/>
      <c r="Q26" s="124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s="29" customFormat="1" ht="15.75" customHeight="1" x14ac:dyDescent="0.25">
      <c r="A27" s="56" t="s">
        <v>23</v>
      </c>
      <c r="B27" s="162" t="s">
        <v>51</v>
      </c>
      <c r="C27" s="21" t="s">
        <v>31</v>
      </c>
      <c r="D27" s="39" t="s">
        <v>73</v>
      </c>
      <c r="E27" s="23"/>
      <c r="F27" s="23"/>
      <c r="G27" s="23"/>
      <c r="H27" s="23"/>
      <c r="I27" s="23"/>
      <c r="J27" s="23">
        <v>2</v>
      </c>
      <c r="K27" s="18">
        <f t="shared" si="5"/>
        <v>2</v>
      </c>
      <c r="L27" s="25">
        <v>0.98</v>
      </c>
      <c r="M27" s="25">
        <v>2.2000000000000002</v>
      </c>
      <c r="N27" s="13">
        <f t="shared" si="0"/>
        <v>2.1560000000000001</v>
      </c>
      <c r="O27" s="44">
        <f t="shared" si="1"/>
        <v>4.3120000000000003</v>
      </c>
      <c r="P27" s="41"/>
      <c r="Q27" s="124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s="29" customFormat="1" ht="15.75" customHeight="1" thickBot="1" x14ac:dyDescent="0.3">
      <c r="A28" s="56" t="s">
        <v>23</v>
      </c>
      <c r="B28" s="20">
        <v>33</v>
      </c>
      <c r="C28" s="21" t="s">
        <v>31</v>
      </c>
      <c r="D28" s="39" t="s">
        <v>74</v>
      </c>
      <c r="E28" s="23">
        <v>1</v>
      </c>
      <c r="F28" s="23"/>
      <c r="G28" s="23"/>
      <c r="H28" s="23">
        <v>1</v>
      </c>
      <c r="I28" s="23">
        <v>1</v>
      </c>
      <c r="J28" s="23"/>
      <c r="K28" s="18">
        <f t="shared" si="5"/>
        <v>3</v>
      </c>
      <c r="L28" s="25">
        <v>1.6</v>
      </c>
      <c r="M28" s="25">
        <v>2.08</v>
      </c>
      <c r="N28" s="13">
        <f t="shared" si="0"/>
        <v>3.3280000000000003</v>
      </c>
      <c r="O28" s="44">
        <f t="shared" si="1"/>
        <v>9.9840000000000018</v>
      </c>
      <c r="P28" s="41"/>
      <c r="Q28" s="124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s="29" customFormat="1" ht="15.75" customHeight="1" x14ac:dyDescent="0.25">
      <c r="A29" s="75" t="s">
        <v>15</v>
      </c>
      <c r="B29" s="76"/>
      <c r="C29" s="76"/>
      <c r="D29" s="76"/>
      <c r="E29" s="76"/>
      <c r="F29" s="76"/>
      <c r="G29" s="76"/>
      <c r="H29" s="76"/>
      <c r="I29" s="76"/>
      <c r="J29" s="76"/>
      <c r="K29" s="51">
        <f>SUM(K5,K9:K12,K17:K24)</f>
        <v>102</v>
      </c>
      <c r="L29" s="77"/>
      <c r="M29" s="78"/>
      <c r="N29" s="79"/>
      <c r="O29" s="52">
        <f>SUM(O5,O9:O12,O17:O24)</f>
        <v>177.31168000000002</v>
      </c>
      <c r="P29" s="41"/>
      <c r="Q29" s="132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s="29" customFormat="1" ht="15.75" customHeight="1" x14ac:dyDescent="0.25">
      <c r="A30" s="80" t="s">
        <v>16</v>
      </c>
      <c r="B30" s="81"/>
      <c r="C30" s="81"/>
      <c r="D30" s="81"/>
      <c r="E30" s="81"/>
      <c r="F30" s="81"/>
      <c r="G30" s="81"/>
      <c r="H30" s="81"/>
      <c r="I30" s="81"/>
      <c r="J30" s="81"/>
      <c r="K30" s="3">
        <f>SUM(K6:K8,K13:K14,K15:K16,K25:K28)</f>
        <v>152</v>
      </c>
      <c r="L30" s="82"/>
      <c r="M30" s="83"/>
      <c r="N30" s="84"/>
      <c r="O30" s="53">
        <f>SUM(O6:O8,O13:O14,O15:O16,O25:O28)</f>
        <v>325.92160000000001</v>
      </c>
      <c r="P30" s="41"/>
      <c r="Q30" s="132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s="29" customFormat="1" ht="15.75" customHeight="1" thickBot="1" x14ac:dyDescent="0.3">
      <c r="A31" s="85" t="s">
        <v>14</v>
      </c>
      <c r="B31" s="86"/>
      <c r="C31" s="86"/>
      <c r="D31" s="86"/>
      <c r="E31" s="86"/>
      <c r="F31" s="86"/>
      <c r="G31" s="86"/>
      <c r="H31" s="86"/>
      <c r="I31" s="86"/>
      <c r="J31" s="86"/>
      <c r="K31" s="54">
        <f>K29+K30</f>
        <v>254</v>
      </c>
      <c r="L31" s="87"/>
      <c r="M31" s="88"/>
      <c r="N31" s="89"/>
      <c r="O31" s="55">
        <f>SUM(O29:O30)</f>
        <v>503.23328000000004</v>
      </c>
      <c r="P31" s="41"/>
      <c r="Q31" s="132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s="29" customFormat="1" ht="16.5" customHeight="1" x14ac:dyDescent="0.25">
      <c r="A32" s="31"/>
      <c r="B32" s="32"/>
      <c r="C32" s="33"/>
      <c r="D32" s="34"/>
      <c r="E32" s="32"/>
      <c r="F32" s="32"/>
      <c r="G32" s="32"/>
      <c r="H32" s="32"/>
      <c r="I32" s="32"/>
      <c r="J32" s="32"/>
      <c r="K32" s="35"/>
      <c r="L32" s="36"/>
      <c r="M32" s="36"/>
      <c r="N32" s="37"/>
      <c r="O32" s="38"/>
      <c r="P32" s="123"/>
      <c r="Q32" s="124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s="29" customFormat="1" ht="150.75" customHeight="1" x14ac:dyDescent="0.25">
      <c r="A33" s="114" t="s">
        <v>79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23"/>
      <c r="Q33" s="133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s="29" customFormat="1" x14ac:dyDescent="0.25">
      <c r="P34" s="30"/>
      <c r="Q34" s="6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s="60" customFormat="1" ht="33.75" customHeight="1" x14ac:dyDescent="0.25">
      <c r="A35" s="138" t="s">
        <v>83</v>
      </c>
      <c r="B35" s="139"/>
      <c r="C35" s="139"/>
      <c r="D35" s="139"/>
      <c r="E35" s="139"/>
      <c r="F35" s="139"/>
      <c r="G35" s="139"/>
      <c r="H35" s="139"/>
      <c r="I35" s="139"/>
      <c r="J35" s="140"/>
      <c r="K35" s="135"/>
      <c r="L35" s="135"/>
      <c r="M35" s="135"/>
      <c r="N35" s="135"/>
      <c r="O35" s="135"/>
      <c r="P35" s="137"/>
      <c r="Q35" s="6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s="60" customFormat="1" x14ac:dyDescent="0.25">
      <c r="A36" s="141" t="s">
        <v>22</v>
      </c>
      <c r="B36" s="141" t="s">
        <v>24</v>
      </c>
      <c r="C36" s="142" t="s">
        <v>9</v>
      </c>
      <c r="D36" s="142" t="s">
        <v>4</v>
      </c>
      <c r="E36" s="142" t="s">
        <v>3</v>
      </c>
      <c r="F36" s="142"/>
      <c r="G36" s="142"/>
      <c r="H36" s="142"/>
      <c r="I36" s="142"/>
      <c r="J36" s="143" t="s">
        <v>17</v>
      </c>
      <c r="K36" s="135"/>
      <c r="L36" s="135"/>
      <c r="M36" s="135"/>
      <c r="N36" s="135"/>
      <c r="O36" s="135"/>
      <c r="P36" s="137"/>
      <c r="Q36" s="6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s="60" customFormat="1" x14ac:dyDescent="0.25">
      <c r="A37" s="144"/>
      <c r="B37" s="144"/>
      <c r="C37" s="142"/>
      <c r="D37" s="142"/>
      <c r="E37" s="142" t="s">
        <v>2</v>
      </c>
      <c r="F37" s="142"/>
      <c r="G37" s="142"/>
      <c r="H37" s="142"/>
      <c r="I37" s="142"/>
      <c r="J37" s="143"/>
      <c r="K37" s="135"/>
      <c r="L37" s="135"/>
      <c r="M37" s="135"/>
      <c r="N37" s="135"/>
      <c r="O37" s="135"/>
      <c r="P37" s="137"/>
      <c r="Q37" s="6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s="60" customFormat="1" ht="45" x14ac:dyDescent="0.25">
      <c r="A38" s="145" t="s">
        <v>23</v>
      </c>
      <c r="B38" s="146">
        <v>1</v>
      </c>
      <c r="C38" s="147" t="s">
        <v>34</v>
      </c>
      <c r="D38" s="148" t="s">
        <v>35</v>
      </c>
      <c r="E38" s="142">
        <v>1</v>
      </c>
      <c r="F38" s="142"/>
      <c r="G38" s="142"/>
      <c r="H38" s="142"/>
      <c r="I38" s="142"/>
      <c r="J38" s="149">
        <f>E38</f>
        <v>1</v>
      </c>
      <c r="K38" s="135"/>
      <c r="L38" s="135"/>
      <c r="M38" s="135"/>
      <c r="N38" s="135"/>
      <c r="O38" s="135"/>
      <c r="P38" s="137"/>
      <c r="Q38" s="6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s="60" customFormat="1" ht="45" x14ac:dyDescent="0.25">
      <c r="A39" s="145" t="s">
        <v>23</v>
      </c>
      <c r="B39" s="146">
        <v>2</v>
      </c>
      <c r="C39" s="147" t="s">
        <v>36</v>
      </c>
      <c r="D39" s="148" t="s">
        <v>37</v>
      </c>
      <c r="E39" s="142">
        <v>1</v>
      </c>
      <c r="F39" s="142"/>
      <c r="G39" s="142"/>
      <c r="H39" s="142"/>
      <c r="I39" s="142"/>
      <c r="J39" s="149">
        <f>E39</f>
        <v>1</v>
      </c>
      <c r="K39" s="135"/>
      <c r="L39" s="135"/>
      <c r="M39" s="135"/>
      <c r="N39" s="135"/>
      <c r="O39" s="135"/>
      <c r="P39" s="137"/>
      <c r="Q39" s="6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s="60" customFormat="1" x14ac:dyDescent="0.25">
      <c r="A40" s="150" t="s">
        <v>14</v>
      </c>
      <c r="B40" s="151"/>
      <c r="C40" s="151"/>
      <c r="D40" s="151"/>
      <c r="E40" s="151"/>
      <c r="F40" s="151"/>
      <c r="G40" s="151"/>
      <c r="H40" s="151"/>
      <c r="I40" s="152"/>
      <c r="J40" s="149">
        <f>SUM(J38:J39)</f>
        <v>2</v>
      </c>
      <c r="K40" s="135"/>
      <c r="L40" s="135"/>
      <c r="M40" s="135"/>
      <c r="N40" s="135"/>
      <c r="O40" s="135"/>
      <c r="P40" s="137"/>
      <c r="Q40" s="6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s="60" customFormat="1" x14ac:dyDescent="0.25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7"/>
      <c r="Q41" s="6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s="60" customFormat="1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6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ht="15.75" thickBot="1" x14ac:dyDescent="0.3">
      <c r="A43" s="136"/>
      <c r="P43" s="4"/>
    </row>
    <row r="44" spans="1:32" ht="75" customHeight="1" thickBot="1" x14ac:dyDescent="0.3">
      <c r="A44" s="155" t="s">
        <v>81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7"/>
      <c r="P44" s="4"/>
    </row>
    <row r="45" spans="1:32" ht="24" customHeight="1" x14ac:dyDescent="0.25">
      <c r="A45" s="121" t="s">
        <v>22</v>
      </c>
      <c r="B45" s="115" t="s">
        <v>13</v>
      </c>
      <c r="C45" s="115" t="s">
        <v>9</v>
      </c>
      <c r="D45" s="158" t="s">
        <v>4</v>
      </c>
      <c r="E45" s="115" t="s">
        <v>3</v>
      </c>
      <c r="F45" s="115"/>
      <c r="G45" s="115"/>
      <c r="H45" s="115"/>
      <c r="I45" s="115"/>
      <c r="J45" s="115"/>
      <c r="K45" s="116" t="s">
        <v>17</v>
      </c>
      <c r="L45" s="115" t="s">
        <v>6</v>
      </c>
      <c r="M45" s="115"/>
      <c r="N45" s="115" t="s">
        <v>8</v>
      </c>
      <c r="O45" s="118" t="s">
        <v>7</v>
      </c>
      <c r="P45" s="5"/>
    </row>
    <row r="46" spans="1:32" x14ac:dyDescent="0.25">
      <c r="A46" s="122"/>
      <c r="B46" s="112"/>
      <c r="C46" s="112"/>
      <c r="D46" s="113"/>
      <c r="E46" s="112"/>
      <c r="F46" s="112"/>
      <c r="G46" s="112"/>
      <c r="H46" s="112"/>
      <c r="I46" s="112"/>
      <c r="J46" s="112"/>
      <c r="K46" s="117"/>
      <c r="L46" s="20" t="s">
        <v>12</v>
      </c>
      <c r="M46" s="20" t="s">
        <v>5</v>
      </c>
      <c r="N46" s="112"/>
      <c r="O46" s="119"/>
      <c r="P46" s="1"/>
    </row>
    <row r="47" spans="1:32" x14ac:dyDescent="0.25">
      <c r="A47" s="43" t="s">
        <v>45</v>
      </c>
      <c r="B47" s="20">
        <v>2</v>
      </c>
      <c r="C47" s="27" t="s">
        <v>52</v>
      </c>
      <c r="D47" s="39" t="s">
        <v>0</v>
      </c>
      <c r="E47" s="112">
        <v>1</v>
      </c>
      <c r="F47" s="112"/>
      <c r="G47" s="112"/>
      <c r="H47" s="112"/>
      <c r="I47" s="112"/>
      <c r="J47" s="112"/>
      <c r="K47" s="18">
        <f>SUM(E47:J47)</f>
        <v>1</v>
      </c>
      <c r="L47" s="12">
        <v>0.98</v>
      </c>
      <c r="M47" s="12">
        <v>2.08</v>
      </c>
      <c r="N47" s="13">
        <f t="shared" ref="N47:N52" si="6">L47*M47</f>
        <v>2.0384000000000002</v>
      </c>
      <c r="O47" s="44">
        <f t="shared" ref="O47:O52" si="7">N47*K47</f>
        <v>2.0384000000000002</v>
      </c>
      <c r="P47" s="1"/>
    </row>
    <row r="48" spans="1:32" x14ac:dyDescent="0.25">
      <c r="A48" s="43" t="s">
        <v>45</v>
      </c>
      <c r="B48" s="20">
        <v>3</v>
      </c>
      <c r="C48" s="27" t="s">
        <v>52</v>
      </c>
      <c r="D48" s="39" t="s">
        <v>38</v>
      </c>
      <c r="E48" s="112">
        <v>1</v>
      </c>
      <c r="F48" s="112"/>
      <c r="G48" s="112"/>
      <c r="H48" s="112"/>
      <c r="I48" s="112"/>
      <c r="J48" s="112"/>
      <c r="K48" s="18">
        <f t="shared" ref="K48:K52" si="8">SUM(E48:J48)</f>
        <v>1</v>
      </c>
      <c r="L48" s="12">
        <v>1.05</v>
      </c>
      <c r="M48" s="12">
        <v>2.08</v>
      </c>
      <c r="N48" s="13">
        <f t="shared" si="6"/>
        <v>2.1840000000000002</v>
      </c>
      <c r="O48" s="44">
        <f t="shared" si="7"/>
        <v>2.1840000000000002</v>
      </c>
      <c r="P48" s="1"/>
    </row>
    <row r="49" spans="1:32" x14ac:dyDescent="0.25">
      <c r="A49" s="43" t="s">
        <v>44</v>
      </c>
      <c r="B49" s="20">
        <v>4</v>
      </c>
      <c r="C49" s="27" t="s">
        <v>43</v>
      </c>
      <c r="D49" s="39" t="s">
        <v>39</v>
      </c>
      <c r="E49" s="112">
        <v>1</v>
      </c>
      <c r="F49" s="112"/>
      <c r="G49" s="112"/>
      <c r="H49" s="112"/>
      <c r="I49" s="112"/>
      <c r="J49" s="112"/>
      <c r="K49" s="18">
        <f t="shared" si="8"/>
        <v>1</v>
      </c>
      <c r="L49" s="12">
        <v>1.5</v>
      </c>
      <c r="M49" s="12">
        <v>2.08</v>
      </c>
      <c r="N49" s="13">
        <f t="shared" si="6"/>
        <v>3.12</v>
      </c>
      <c r="O49" s="44">
        <f t="shared" si="7"/>
        <v>3.12</v>
      </c>
      <c r="P49" s="1"/>
    </row>
    <row r="50" spans="1:32" x14ac:dyDescent="0.25">
      <c r="A50" s="43" t="s">
        <v>44</v>
      </c>
      <c r="B50" s="20">
        <v>5</v>
      </c>
      <c r="C50" s="27" t="s">
        <v>43</v>
      </c>
      <c r="D50" s="39" t="s">
        <v>40</v>
      </c>
      <c r="E50" s="112">
        <v>1</v>
      </c>
      <c r="F50" s="112"/>
      <c r="G50" s="112"/>
      <c r="H50" s="112"/>
      <c r="I50" s="112"/>
      <c r="J50" s="112"/>
      <c r="K50" s="18">
        <f t="shared" si="8"/>
        <v>1</v>
      </c>
      <c r="L50" s="12">
        <v>1.5</v>
      </c>
      <c r="M50" s="12">
        <v>2.08</v>
      </c>
      <c r="N50" s="13">
        <f t="shared" si="6"/>
        <v>3.12</v>
      </c>
      <c r="O50" s="44">
        <f t="shared" si="7"/>
        <v>3.12</v>
      </c>
      <c r="P50" s="1"/>
    </row>
    <row r="51" spans="1:32" x14ac:dyDescent="0.25">
      <c r="A51" s="43" t="s">
        <v>44</v>
      </c>
      <c r="B51" s="20">
        <v>6</v>
      </c>
      <c r="C51" s="27" t="s">
        <v>43</v>
      </c>
      <c r="D51" s="39" t="s">
        <v>41</v>
      </c>
      <c r="E51" s="112">
        <v>1</v>
      </c>
      <c r="F51" s="112"/>
      <c r="G51" s="112"/>
      <c r="H51" s="112"/>
      <c r="I51" s="112"/>
      <c r="J51" s="112"/>
      <c r="K51" s="18">
        <f t="shared" si="8"/>
        <v>1</v>
      </c>
      <c r="L51" s="12">
        <v>1.05</v>
      </c>
      <c r="M51" s="12">
        <v>2.08</v>
      </c>
      <c r="N51" s="13">
        <f t="shared" si="6"/>
        <v>2.1840000000000002</v>
      </c>
      <c r="O51" s="44">
        <f t="shared" si="7"/>
        <v>2.1840000000000002</v>
      </c>
      <c r="P51" s="1"/>
    </row>
    <row r="52" spans="1:32" s="15" customFormat="1" ht="15.75" thickBot="1" x14ac:dyDescent="0.3">
      <c r="A52" s="56" t="s">
        <v>44</v>
      </c>
      <c r="B52" s="23">
        <v>7</v>
      </c>
      <c r="C52" s="61" t="s">
        <v>43</v>
      </c>
      <c r="D52" s="159" t="s">
        <v>42</v>
      </c>
      <c r="E52" s="153">
        <v>2</v>
      </c>
      <c r="F52" s="153"/>
      <c r="G52" s="153"/>
      <c r="H52" s="153"/>
      <c r="I52" s="153"/>
      <c r="J52" s="153"/>
      <c r="K52" s="24">
        <f t="shared" si="8"/>
        <v>2</v>
      </c>
      <c r="L52" s="25">
        <v>1.05</v>
      </c>
      <c r="M52" s="25">
        <v>2.08</v>
      </c>
      <c r="N52" s="26">
        <f t="shared" si="6"/>
        <v>2.1840000000000002</v>
      </c>
      <c r="O52" s="57">
        <f t="shared" si="7"/>
        <v>4.3680000000000003</v>
      </c>
      <c r="P52" s="19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x14ac:dyDescent="0.25">
      <c r="A53" s="102" t="s">
        <v>16</v>
      </c>
      <c r="B53" s="103"/>
      <c r="C53" s="103"/>
      <c r="D53" s="103"/>
      <c r="E53" s="103"/>
      <c r="F53" s="103"/>
      <c r="G53" s="103"/>
      <c r="H53" s="103"/>
      <c r="I53" s="103"/>
      <c r="J53" s="103"/>
      <c r="K53" s="62">
        <f>SUM(K49:K52)</f>
        <v>5</v>
      </c>
      <c r="L53" s="160"/>
      <c r="M53" s="160"/>
      <c r="N53" s="160"/>
      <c r="O53" s="161">
        <f>SUM(O49:O52)</f>
        <v>12.792</v>
      </c>
      <c r="P53" s="19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x14ac:dyDescent="0.25">
      <c r="A54" s="104" t="s">
        <v>15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8">
        <f>SUM(K47:K48)</f>
        <v>2</v>
      </c>
      <c r="L54" s="154"/>
      <c r="M54" s="154"/>
      <c r="N54" s="154"/>
      <c r="O54" s="58">
        <f>SUM(O47:O53)</f>
        <v>29.806400000000004</v>
      </c>
      <c r="P54" s="14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5.75" thickBot="1" x14ac:dyDescent="0.3">
      <c r="A55" s="106" t="s">
        <v>14</v>
      </c>
      <c r="B55" s="107"/>
      <c r="C55" s="107"/>
      <c r="D55" s="107"/>
      <c r="E55" s="107"/>
      <c r="F55" s="107"/>
      <c r="G55" s="107"/>
      <c r="H55" s="107"/>
      <c r="I55" s="107"/>
      <c r="J55" s="107"/>
      <c r="K55" s="45">
        <f>SUM(K53:K54)</f>
        <v>7</v>
      </c>
      <c r="L55" s="108"/>
      <c r="M55" s="108"/>
      <c r="N55" s="108"/>
      <c r="O55" s="59">
        <f>SUM(O53:O54)</f>
        <v>42.598400000000005</v>
      </c>
      <c r="P55" s="47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x14ac:dyDescent="0.25">
      <c r="A56" s="22"/>
      <c r="B56" s="22"/>
      <c r="C56" s="22"/>
      <c r="D56" s="48"/>
      <c r="E56" s="22"/>
      <c r="F56" s="22"/>
      <c r="G56" s="22"/>
      <c r="H56" s="22"/>
      <c r="I56" s="22"/>
      <c r="J56" s="22"/>
      <c r="K56" s="22"/>
      <c r="L56" s="60"/>
      <c r="M56" s="60"/>
      <c r="N56" s="60"/>
      <c r="O56" s="49"/>
      <c r="P56" s="47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x14ac:dyDescent="0.25">
      <c r="A57" s="22"/>
      <c r="B57" s="22"/>
      <c r="C57" s="22"/>
      <c r="D57" s="48"/>
      <c r="E57" s="22"/>
      <c r="F57" s="22"/>
      <c r="G57" s="22"/>
      <c r="H57" s="22"/>
      <c r="I57" s="22"/>
      <c r="J57" s="22"/>
      <c r="K57" s="22"/>
      <c r="L57" s="60"/>
      <c r="M57" s="60"/>
      <c r="N57" s="60"/>
      <c r="O57" s="49"/>
      <c r="P57" s="47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5.75" thickBot="1" x14ac:dyDescent="0.3">
      <c r="B58" s="22"/>
      <c r="C58" s="22"/>
      <c r="D58" s="48"/>
      <c r="E58" s="22"/>
      <c r="F58" s="22"/>
      <c r="G58" s="22"/>
      <c r="H58" s="22"/>
      <c r="I58" s="22"/>
      <c r="J58" s="22"/>
      <c r="K58" s="22"/>
      <c r="L58" s="60"/>
      <c r="M58" s="60"/>
      <c r="N58" s="60"/>
      <c r="O58" s="49"/>
      <c r="P58" s="47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5" thickBot="1" x14ac:dyDescent="0.3">
      <c r="A59" s="97" t="s">
        <v>20</v>
      </c>
      <c r="B59" s="98"/>
      <c r="C59" s="98"/>
      <c r="D59" s="98"/>
      <c r="E59" s="98"/>
      <c r="F59" s="98"/>
      <c r="G59" s="98"/>
      <c r="H59" s="98"/>
      <c r="I59" s="98"/>
      <c r="J59" s="98"/>
      <c r="K59" s="64" t="s">
        <v>18</v>
      </c>
      <c r="L59" s="99"/>
      <c r="M59" s="99"/>
      <c r="N59" s="99"/>
      <c r="O59" s="65" t="s">
        <v>19</v>
      </c>
      <c r="P59" s="47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20.25" x14ac:dyDescent="0.25">
      <c r="A60" s="90" t="s">
        <v>75</v>
      </c>
      <c r="B60" s="91"/>
      <c r="C60" s="91"/>
      <c r="D60" s="91"/>
      <c r="E60" s="91"/>
      <c r="F60" s="91"/>
      <c r="G60" s="91"/>
      <c r="H60" s="91"/>
      <c r="I60" s="91"/>
      <c r="J60" s="91"/>
      <c r="K60" s="163">
        <f>O29</f>
        <v>177.31168000000002</v>
      </c>
      <c r="L60" s="100"/>
      <c r="M60" s="100"/>
      <c r="N60" s="100"/>
      <c r="O60" s="63">
        <f>O29</f>
        <v>177.31168000000002</v>
      </c>
      <c r="P60" s="19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21" thickBot="1" x14ac:dyDescent="0.3">
      <c r="A61" s="95" t="s">
        <v>76</v>
      </c>
      <c r="B61" s="96"/>
      <c r="C61" s="96"/>
      <c r="D61" s="96"/>
      <c r="E61" s="96"/>
      <c r="F61" s="96"/>
      <c r="G61" s="96"/>
      <c r="H61" s="96"/>
      <c r="I61" s="96"/>
      <c r="J61" s="96"/>
      <c r="K61" s="164">
        <f>O30</f>
        <v>325.92160000000001</v>
      </c>
      <c r="L61" s="101"/>
      <c r="M61" s="101"/>
      <c r="N61" s="101"/>
      <c r="O61" s="66">
        <f>O30</f>
        <v>325.92160000000001</v>
      </c>
      <c r="P61" s="50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32.25" customHeight="1" thickBot="1" x14ac:dyDescent="0.3">
      <c r="A62" s="70" t="s">
        <v>77</v>
      </c>
      <c r="B62" s="71"/>
      <c r="C62" s="71"/>
      <c r="D62" s="71"/>
      <c r="E62" s="71"/>
      <c r="F62" s="71"/>
      <c r="G62" s="71"/>
      <c r="H62" s="71"/>
      <c r="I62" s="71"/>
      <c r="J62" s="71"/>
      <c r="K62" s="64">
        <f>K60+K61</f>
        <v>503.23328000000004</v>
      </c>
      <c r="L62" s="72"/>
      <c r="M62" s="73"/>
      <c r="N62" s="74"/>
      <c r="O62" s="68">
        <f>O60+O61</f>
        <v>503.23328000000004</v>
      </c>
      <c r="P62" s="50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34.5" customHeight="1" x14ac:dyDescent="0.25">
      <c r="A63" s="90" t="s">
        <v>25</v>
      </c>
      <c r="B63" s="91"/>
      <c r="C63" s="91"/>
      <c r="D63" s="91"/>
      <c r="E63" s="91"/>
      <c r="F63" s="91"/>
      <c r="G63" s="91"/>
      <c r="H63" s="91"/>
      <c r="I63" s="91"/>
      <c r="J63" s="91"/>
      <c r="K63" s="67">
        <f>K54</f>
        <v>2</v>
      </c>
      <c r="L63" s="92"/>
      <c r="M63" s="93"/>
      <c r="N63" s="94"/>
      <c r="O63" s="63">
        <f>O54</f>
        <v>29.806400000000004</v>
      </c>
      <c r="P63" s="14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21" thickBot="1" x14ac:dyDescent="0.3">
      <c r="A64" s="95" t="s">
        <v>26</v>
      </c>
      <c r="B64" s="96"/>
      <c r="C64" s="96"/>
      <c r="D64" s="96"/>
      <c r="E64" s="96"/>
      <c r="F64" s="96"/>
      <c r="G64" s="96"/>
      <c r="H64" s="96"/>
      <c r="I64" s="96"/>
      <c r="J64" s="96"/>
      <c r="K64" s="69">
        <f>K53</f>
        <v>5</v>
      </c>
      <c r="L64" s="92"/>
      <c r="M64" s="93"/>
      <c r="N64" s="94"/>
      <c r="O64" s="66">
        <f>O53</f>
        <v>12.792</v>
      </c>
      <c r="P64" s="50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21" thickBot="1" x14ac:dyDescent="0.3">
      <c r="A65" s="70" t="s">
        <v>78</v>
      </c>
      <c r="B65" s="71"/>
      <c r="C65" s="71"/>
      <c r="D65" s="71"/>
      <c r="E65" s="71"/>
      <c r="F65" s="71"/>
      <c r="G65" s="71"/>
      <c r="H65" s="71"/>
      <c r="I65" s="71"/>
      <c r="J65" s="71"/>
      <c r="K65" s="46">
        <f>K55</f>
        <v>7</v>
      </c>
      <c r="L65" s="72"/>
      <c r="M65" s="73"/>
      <c r="N65" s="74"/>
      <c r="O65" s="68">
        <f>O55</f>
        <v>42.598400000000005</v>
      </c>
      <c r="P65" s="50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22.5" customHeight="1" x14ac:dyDescent="0.25">
      <c r="B66" s="8"/>
      <c r="C66" s="8"/>
      <c r="D66" s="10"/>
      <c r="E66" s="8"/>
      <c r="F66" s="8"/>
      <c r="G66" s="8"/>
      <c r="H66" s="8"/>
      <c r="I66" s="8"/>
      <c r="J66" s="8"/>
    </row>
    <row r="67" spans="1:32" x14ac:dyDescent="0.25">
      <c r="B67" s="2"/>
      <c r="C67" s="2"/>
      <c r="D67" s="11"/>
      <c r="E67" s="2"/>
      <c r="F67" s="2"/>
      <c r="G67" s="2"/>
      <c r="H67" s="2"/>
      <c r="I67" s="2"/>
      <c r="J67" s="2"/>
    </row>
  </sheetData>
  <mergeCells count="81">
    <mergeCell ref="R9:AA9"/>
    <mergeCell ref="AC9:AE9"/>
    <mergeCell ref="AC3:AD3"/>
    <mergeCell ref="AE3:AE4"/>
    <mergeCell ref="AF3:AF4"/>
    <mergeCell ref="R7:AA7"/>
    <mergeCell ref="AC7:AE7"/>
    <mergeCell ref="R8:AA8"/>
    <mergeCell ref="AC8:AE8"/>
    <mergeCell ref="E51:J51"/>
    <mergeCell ref="E52:J52"/>
    <mergeCell ref="L53:N53"/>
    <mergeCell ref="R2:AF2"/>
    <mergeCell ref="R3:R4"/>
    <mergeCell ref="S3:S4"/>
    <mergeCell ref="T3:T4"/>
    <mergeCell ref="U3:U4"/>
    <mergeCell ref="V3:AA3"/>
    <mergeCell ref="J36:J37"/>
    <mergeCell ref="E37:I37"/>
    <mergeCell ref="E38:I38"/>
    <mergeCell ref="E39:I39"/>
    <mergeCell ref="A40:I40"/>
    <mergeCell ref="E50:J50"/>
    <mergeCell ref="A65:J65"/>
    <mergeCell ref="L65:N65"/>
    <mergeCell ref="A35:J35"/>
    <mergeCell ref="A36:A37"/>
    <mergeCell ref="B36:B37"/>
    <mergeCell ref="C36:C37"/>
    <mergeCell ref="D36:D37"/>
    <mergeCell ref="E36:I36"/>
    <mergeCell ref="A62:J62"/>
    <mergeCell ref="L62:N62"/>
    <mergeCell ref="A63:J63"/>
    <mergeCell ref="L63:N63"/>
    <mergeCell ref="A64:J64"/>
    <mergeCell ref="L64:N64"/>
    <mergeCell ref="A59:J59"/>
    <mergeCell ref="L59:N59"/>
    <mergeCell ref="A60:J60"/>
    <mergeCell ref="L60:N60"/>
    <mergeCell ref="A61:J61"/>
    <mergeCell ref="L61:N61"/>
    <mergeCell ref="A53:J53"/>
    <mergeCell ref="A54:J54"/>
    <mergeCell ref="L54:N54"/>
    <mergeCell ref="A55:J55"/>
    <mergeCell ref="L55:N55"/>
    <mergeCell ref="N45:N46"/>
    <mergeCell ref="O45:O46"/>
    <mergeCell ref="E47:J47"/>
    <mergeCell ref="E48:J48"/>
    <mergeCell ref="E49:J49"/>
    <mergeCell ref="A33:O33"/>
    <mergeCell ref="A44:O44"/>
    <mergeCell ref="A45:A46"/>
    <mergeCell ref="B45:B46"/>
    <mergeCell ref="C45:C46"/>
    <mergeCell ref="D45:D46"/>
    <mergeCell ref="E45:J46"/>
    <mergeCell ref="K45:K46"/>
    <mergeCell ref="L45:M45"/>
    <mergeCell ref="A30:J30"/>
    <mergeCell ref="L30:N30"/>
    <mergeCell ref="A31:J31"/>
    <mergeCell ref="L31:N31"/>
    <mergeCell ref="A29:J29"/>
    <mergeCell ref="L29:N29"/>
    <mergeCell ref="AB3:AB4"/>
    <mergeCell ref="O3:O4"/>
    <mergeCell ref="P3:P4"/>
    <mergeCell ref="A2:O2"/>
    <mergeCell ref="A3:A4"/>
    <mergeCell ref="B3:B4"/>
    <mergeCell ref="C3:C4"/>
    <mergeCell ref="D3:D4"/>
    <mergeCell ref="E3:J3"/>
    <mergeCell ref="K3:K4"/>
    <mergeCell ref="L3:M3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2025-10-21T06:56:43Z</dcterms:modified>
</cp:coreProperties>
</file>