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400" windowHeight="12840"/>
  </bookViews>
  <sheets>
    <sheet name="Опросный лист начальный" sheetId="1" r:id="rId1"/>
    <sheet name="Начальные данные" sheetId="4" r:id="rId2"/>
    <sheet name="в ЭЛЦ" sheetId="2" r:id="rId3"/>
    <sheet name="в ПТО" sheetId="3" r:id="rId4"/>
    <sheet name="Лист1" sheetId="5" r:id="rId5"/>
  </sheets>
  <calcPr calcId="145621"/>
</workbook>
</file>

<file path=xl/calcChain.xml><?xml version="1.0" encoding="utf-8"?>
<calcChain xmlns="http://schemas.openxmlformats.org/spreadsheetml/2006/main">
  <c r="G84" i="4" l="1"/>
  <c r="B68" i="2" l="1"/>
  <c r="AL35" i="3" l="1"/>
  <c r="AO36" i="3"/>
  <c r="AO35" i="3"/>
  <c r="BF3" i="3"/>
  <c r="AN21" i="3"/>
  <c r="AC47" i="2"/>
  <c r="X47" i="2"/>
  <c r="K61" i="2"/>
  <c r="G61" i="2"/>
  <c r="AA56" i="2"/>
  <c r="AD56" i="2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E26" i="3"/>
  <c r="F24" i="2"/>
  <c r="G24" i="2"/>
  <c r="H24" i="2"/>
  <c r="I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C24" i="2"/>
  <c r="AD24" i="2"/>
  <c r="AE24" i="2"/>
  <c r="E24" i="2"/>
  <c r="G53" i="2"/>
  <c r="AR20" i="3"/>
  <c r="AJ21" i="3"/>
  <c r="AJ19" i="3"/>
  <c r="AG17" i="3"/>
  <c r="AI17" i="3"/>
  <c r="AK17" i="3"/>
  <c r="AN17" i="3"/>
  <c r="AP17" i="3"/>
  <c r="AR17" i="3"/>
  <c r="AT17" i="3"/>
  <c r="AV17" i="3"/>
  <c r="AX17" i="3"/>
  <c r="AZ17" i="3"/>
  <c r="BB17" i="3"/>
  <c r="BD17" i="3"/>
  <c r="BG17" i="3"/>
  <c r="AE17" i="3"/>
  <c r="AG16" i="3"/>
  <c r="AI16" i="3"/>
  <c r="AK16" i="3"/>
  <c r="AN16" i="3"/>
  <c r="AP16" i="3"/>
  <c r="AR16" i="3"/>
  <c r="AT16" i="3"/>
  <c r="AV16" i="3"/>
  <c r="AX16" i="3"/>
  <c r="AZ16" i="3"/>
  <c r="BB16" i="3"/>
  <c r="BD16" i="3"/>
  <c r="BG16" i="3"/>
  <c r="AE16" i="3"/>
  <c r="AG15" i="3"/>
  <c r="AI15" i="3"/>
  <c r="AK15" i="3"/>
  <c r="AN15" i="3"/>
  <c r="AP15" i="3"/>
  <c r="AR15" i="3"/>
  <c r="AT15" i="3"/>
  <c r="AV15" i="3"/>
  <c r="AX15" i="3"/>
  <c r="AZ15" i="3"/>
  <c r="BB15" i="3"/>
  <c r="BD15" i="3"/>
  <c r="BG15" i="3"/>
  <c r="AE15" i="3"/>
  <c r="AG14" i="3"/>
  <c r="AI14" i="3"/>
  <c r="AK14" i="3"/>
  <c r="AN14" i="3"/>
  <c r="AP14" i="3"/>
  <c r="AR14" i="3"/>
  <c r="AT14" i="3"/>
  <c r="AV14" i="3"/>
  <c r="AX14" i="3"/>
  <c r="AZ14" i="3"/>
  <c r="BB14" i="3"/>
  <c r="BD14" i="3"/>
  <c r="BG14" i="3"/>
  <c r="AE14" i="3"/>
  <c r="AR10" i="3"/>
  <c r="BA7" i="3"/>
  <c r="BA5" i="3"/>
  <c r="BA3" i="3"/>
  <c r="AJ11" i="3"/>
  <c r="AJ7" i="3"/>
  <c r="AJ5" i="3"/>
  <c r="AJ3" i="3"/>
  <c r="N59" i="3"/>
  <c r="W56" i="3"/>
  <c r="W54" i="3"/>
  <c r="W52" i="3"/>
  <c r="W50" i="3"/>
  <c r="G60" i="3"/>
  <c r="G58" i="3"/>
  <c r="G56" i="3"/>
  <c r="G54" i="3"/>
  <c r="G52" i="3"/>
  <c r="G50" i="3"/>
  <c r="N45" i="3"/>
  <c r="W42" i="3"/>
  <c r="W40" i="3"/>
  <c r="W38" i="3"/>
  <c r="W36" i="3"/>
  <c r="W34" i="3"/>
  <c r="W32" i="3"/>
  <c r="W30" i="3"/>
  <c r="W28" i="3"/>
  <c r="G47" i="3"/>
  <c r="G45" i="3"/>
  <c r="G43" i="3"/>
  <c r="G41" i="3"/>
  <c r="G39" i="3"/>
  <c r="G36" i="3"/>
  <c r="G34" i="3"/>
  <c r="G32" i="3"/>
  <c r="G30" i="3"/>
  <c r="G28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E25" i="3"/>
  <c r="N17" i="3"/>
  <c r="W14" i="3"/>
  <c r="W12" i="3"/>
  <c r="W10" i="3"/>
  <c r="G22" i="3"/>
  <c r="G20" i="3"/>
  <c r="G18" i="3"/>
  <c r="G16" i="3"/>
  <c r="G14" i="3"/>
  <c r="AO34" i="3" s="1"/>
  <c r="G12" i="3"/>
  <c r="G10" i="3"/>
  <c r="E7" i="3"/>
  <c r="X65" i="2"/>
  <c r="X63" i="2"/>
  <c r="X61" i="2"/>
  <c r="G65" i="2"/>
  <c r="G63" i="2"/>
  <c r="D59" i="2"/>
  <c r="F59" i="2"/>
  <c r="H59" i="2"/>
  <c r="K59" i="2"/>
  <c r="M59" i="2"/>
  <c r="O59" i="2"/>
  <c r="Q59" i="2"/>
  <c r="S59" i="2"/>
  <c r="U59" i="2"/>
  <c r="W59" i="2"/>
  <c r="Y59" i="2"/>
  <c r="AA59" i="2"/>
  <c r="AD59" i="2"/>
  <c r="B59" i="2"/>
  <c r="D58" i="2"/>
  <c r="F58" i="2"/>
  <c r="H58" i="2"/>
  <c r="K58" i="2"/>
  <c r="M58" i="2"/>
  <c r="O58" i="2"/>
  <c r="Q58" i="2"/>
  <c r="S58" i="2"/>
  <c r="U58" i="2"/>
  <c r="W58" i="2"/>
  <c r="Y58" i="2"/>
  <c r="AA58" i="2"/>
  <c r="AD58" i="2"/>
  <c r="B58" i="2"/>
  <c r="D57" i="2"/>
  <c r="F57" i="2"/>
  <c r="H57" i="2"/>
  <c r="K57" i="2"/>
  <c r="M57" i="2"/>
  <c r="O57" i="2"/>
  <c r="Q57" i="2"/>
  <c r="S57" i="2"/>
  <c r="U57" i="2"/>
  <c r="W57" i="2"/>
  <c r="Y57" i="2"/>
  <c r="AA57" i="2"/>
  <c r="AD57" i="2"/>
  <c r="B57" i="2"/>
  <c r="D56" i="2"/>
  <c r="F56" i="2"/>
  <c r="H56" i="2"/>
  <c r="K56" i="2"/>
  <c r="M56" i="2"/>
  <c r="O56" i="2"/>
  <c r="Q56" i="2"/>
  <c r="S56" i="2"/>
  <c r="U56" i="2"/>
  <c r="W56" i="2"/>
  <c r="Y56" i="2"/>
  <c r="B56" i="2"/>
  <c r="O52" i="2"/>
  <c r="X49" i="2"/>
  <c r="G47" i="2"/>
  <c r="G51" i="2"/>
  <c r="G49" i="2"/>
  <c r="O39" i="2"/>
  <c r="G44" i="2"/>
  <c r="G42" i="2"/>
  <c r="G40" i="2"/>
  <c r="G38" i="2"/>
  <c r="O34" i="2"/>
  <c r="G35" i="2"/>
  <c r="G33" i="2"/>
  <c r="O27" i="2"/>
  <c r="G30" i="2"/>
  <c r="G28" i="2"/>
  <c r="G26" i="2"/>
  <c r="F23" i="2"/>
  <c r="G23" i="2"/>
  <c r="H23" i="2"/>
  <c r="I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C23" i="2"/>
  <c r="AD23" i="2"/>
  <c r="AE23" i="2"/>
  <c r="E23" i="2"/>
  <c r="O17" i="2"/>
  <c r="X14" i="2"/>
  <c r="X12" i="2"/>
  <c r="X10" i="2"/>
  <c r="G20" i="2"/>
  <c r="G18" i="2"/>
  <c r="G16" i="2"/>
  <c r="G14" i="2"/>
  <c r="G12" i="2"/>
  <c r="G10" i="2"/>
  <c r="E7" i="2"/>
  <c r="E5" i="3"/>
  <c r="E5" i="2"/>
  <c r="E3" i="3"/>
  <c r="E3" i="2"/>
  <c r="AJ9" i="3" l="1"/>
  <c r="BA33" i="3"/>
  <c r="AL36" i="3"/>
  <c r="AL33" i="3"/>
  <c r="AO33" i="3"/>
  <c r="AL34" i="3"/>
</calcChain>
</file>

<file path=xl/sharedStrings.xml><?xml version="1.0" encoding="utf-8"?>
<sst xmlns="http://schemas.openxmlformats.org/spreadsheetml/2006/main" count="553" uniqueCount="176">
  <si>
    <t>Заказ№</t>
  </si>
  <si>
    <t>Индекс лифта</t>
  </si>
  <si>
    <t>Адрес монтажа</t>
  </si>
  <si>
    <t>Грузподъемность</t>
  </si>
  <si>
    <t>Тип кабины</t>
  </si>
  <si>
    <t>Кол-во лифтов в группе</t>
  </si>
  <si>
    <t>Диспетчерская связь</t>
  </si>
  <si>
    <t>Сейсмичность</t>
  </si>
  <si>
    <t>Дизайн</t>
  </si>
  <si>
    <t>Кабина</t>
  </si>
  <si>
    <t>Отделка дверей</t>
  </si>
  <si>
    <t>Отделка пола</t>
  </si>
  <si>
    <t>Отделка потолка</t>
  </si>
  <si>
    <t>Зеркало</t>
  </si>
  <si>
    <t>Освещение</t>
  </si>
  <si>
    <t>Поручень</t>
  </si>
  <si>
    <t>Отделка панели приказов</t>
  </si>
  <si>
    <t>Шрифт Брайля</t>
  </si>
  <si>
    <t>Фотобарьер</t>
  </si>
  <si>
    <t>Гонг в кабине</t>
  </si>
  <si>
    <t>Вентиляция принудительная</t>
  </si>
  <si>
    <t>Двери шахты</t>
  </si>
  <si>
    <t>Тип двери</t>
  </si>
  <si>
    <t>Указатель на основной посадочной площадке</t>
  </si>
  <si>
    <t>Желаемый срок изготовления</t>
  </si>
  <si>
    <t>Дата</t>
  </si>
  <si>
    <t>Подпись</t>
  </si>
  <si>
    <t>Заказчик</t>
  </si>
  <si>
    <t>Общие сведения о лифте</t>
  </si>
  <si>
    <t>Назначение лифта</t>
  </si>
  <si>
    <t>Пассажирский</t>
  </si>
  <si>
    <t>Больничный</t>
  </si>
  <si>
    <t>Скорость движения кабины</t>
  </si>
  <si>
    <t>Количество остановок</t>
  </si>
  <si>
    <t>Система управления</t>
  </si>
  <si>
    <t>Одиночное</t>
  </si>
  <si>
    <t>Парное</t>
  </si>
  <si>
    <t>Групповое</t>
  </si>
  <si>
    <t>ОПРОСНЫЙ ЛИСТ НА ЗАКАЗ ЛИФТА</t>
  </si>
  <si>
    <t xml:space="preserve">Требуется </t>
  </si>
  <si>
    <t>Не требуется</t>
  </si>
  <si>
    <t>Проходная</t>
  </si>
  <si>
    <t>Не проходная</t>
  </si>
  <si>
    <t>Дверной проем</t>
  </si>
  <si>
    <t>Отделка купе</t>
  </si>
  <si>
    <t>Стандарт</t>
  </si>
  <si>
    <t>RAL 7032</t>
  </si>
  <si>
    <t>НЕРЖ</t>
  </si>
  <si>
    <t>Требуется</t>
  </si>
  <si>
    <t>Отделка обрамлений</t>
  </si>
  <si>
    <t>Обрамления</t>
  </si>
  <si>
    <t>ПФ</t>
  </si>
  <si>
    <t>Пожаростойость</t>
  </si>
  <si>
    <t>EI 30</t>
  </si>
  <si>
    <t>EI 60</t>
  </si>
  <si>
    <t>Отделка поручня</t>
  </si>
  <si>
    <t>Отделка вызывного аппарата</t>
  </si>
  <si>
    <t>Отделка указателя на основной посадочной площаде</t>
  </si>
  <si>
    <t>Отделка указателей на посадочных площадках</t>
  </si>
  <si>
    <t>Р/АЛЮМ</t>
  </si>
  <si>
    <t>/        /                        /               г.</t>
  </si>
  <si>
    <t>/           /                                   /                г.</t>
  </si>
  <si>
    <t>Режим перевозки пожарных подразделений</t>
  </si>
  <si>
    <t>Дополнительные сведения</t>
  </si>
  <si>
    <t>Сведения по шахте</t>
  </si>
  <si>
    <t>Высота подъема</t>
  </si>
  <si>
    <t>Высота последнего этажа</t>
  </si>
  <si>
    <t>Глубина приямка</t>
  </si>
  <si>
    <t>Полная высота шахты</t>
  </si>
  <si>
    <t>Отметки посадочных остановок</t>
  </si>
  <si>
    <t>Габариты шахты (глубина/ширина)</t>
  </si>
  <si>
    <t>Сведения по МП</t>
  </si>
  <si>
    <t>Высота МП</t>
  </si>
  <si>
    <t>Габариты МП (глубина/ширина)</t>
  </si>
  <si>
    <t>Расстояние от лебедки до стены</t>
  </si>
  <si>
    <t>Расстояние от ОС до стены</t>
  </si>
  <si>
    <t>Расстояние от ВУ до станции управления</t>
  </si>
  <si>
    <t>Расстояние от станции управления до лебедки</t>
  </si>
  <si>
    <t>Расстояние от станции управления до ОС</t>
  </si>
  <si>
    <t>Толщина передней стены</t>
  </si>
  <si>
    <t>ОПРОСНЫЙ ЛИСТ НА ЗАКАЗ ЛИФТА ДЛЯ ЭЛЦ</t>
  </si>
  <si>
    <t>ОПРОСНЫЙ ЛИСТ НА ЗАКАЗ ЛИФТА ДЛЯ ПТО</t>
  </si>
  <si>
    <t>Маркировка остановок</t>
  </si>
  <si>
    <t>Сведения по комплектующим</t>
  </si>
  <si>
    <t>Лебедка</t>
  </si>
  <si>
    <t>м/о расстояние</t>
  </si>
  <si>
    <t>Ограничитель скорости</t>
  </si>
  <si>
    <t>Буфер кабины</t>
  </si>
  <si>
    <t>Буфер противовеса</t>
  </si>
  <si>
    <t>Канаты на кабину</t>
  </si>
  <si>
    <t>Канат на ОС</t>
  </si>
  <si>
    <t>Направляющие</t>
  </si>
  <si>
    <t>Направляющие кабины</t>
  </si>
  <si>
    <t>Т89</t>
  </si>
  <si>
    <t>Т75</t>
  </si>
  <si>
    <t>5м.</t>
  </si>
  <si>
    <t>4м.</t>
  </si>
  <si>
    <t>ТК5А</t>
  </si>
  <si>
    <t>Направляющие противовеса</t>
  </si>
  <si>
    <t>Указатели на посадочных площадках</t>
  </si>
  <si>
    <t>Толщина плиты перекрытия</t>
  </si>
  <si>
    <t>ППП</t>
  </si>
  <si>
    <t>Назначение здания</t>
  </si>
  <si>
    <t>Пост приазов</t>
  </si>
  <si>
    <t>Кнопки вызова</t>
  </si>
  <si>
    <t>Отделка кнопок вызова</t>
  </si>
  <si>
    <t>Указатель на осн. посадочной площадке</t>
  </si>
  <si>
    <t>Указатель на посадочных площадках</t>
  </si>
  <si>
    <t>Отделка поста приказов</t>
  </si>
  <si>
    <r>
      <rPr>
        <sz val="14"/>
        <color theme="1"/>
        <rFont val="Calibri"/>
        <family val="2"/>
        <charset val="204"/>
      </rPr>
      <t>Ø</t>
    </r>
    <r>
      <rPr>
        <sz val="14"/>
        <color theme="1"/>
        <rFont val="Times New Roman"/>
        <family val="1"/>
        <charset val="204"/>
      </rPr>
      <t>12</t>
    </r>
  </si>
  <si>
    <r>
      <rPr>
        <sz val="14"/>
        <color theme="1"/>
        <rFont val="Calibri"/>
        <family val="2"/>
        <charset val="204"/>
      </rPr>
      <t>Ø</t>
    </r>
    <r>
      <rPr>
        <sz val="14"/>
        <color theme="1"/>
        <rFont val="Times New Roman"/>
        <family val="1"/>
        <charset val="204"/>
      </rPr>
      <t>8</t>
    </r>
  </si>
  <si>
    <r>
      <rPr>
        <sz val="14"/>
        <color theme="1"/>
        <rFont val="Calibri"/>
        <family val="2"/>
        <charset val="204"/>
      </rPr>
      <t>Ø</t>
    </r>
    <r>
      <rPr>
        <sz val="14"/>
        <color theme="1"/>
        <rFont val="Times New Roman"/>
        <family val="1"/>
        <charset val="204"/>
      </rPr>
      <t>6</t>
    </r>
  </si>
  <si>
    <t>Расположение противовеса в шахте</t>
  </si>
  <si>
    <t>Смещение проема относительно оси кабины</t>
  </si>
  <si>
    <t>ДАННЫЕ НА ЗАКАЗ ЛИФТА</t>
  </si>
  <si>
    <t>Шина заземления</t>
  </si>
  <si>
    <t>Жилое</t>
  </si>
  <si>
    <t>Административное</t>
  </si>
  <si>
    <t>-</t>
  </si>
  <si>
    <t>6 б.</t>
  </si>
  <si>
    <t>Да</t>
  </si>
  <si>
    <t>Р/алюмин.</t>
  </si>
  <si>
    <t>Нет</t>
  </si>
  <si>
    <t>OL-35</t>
  </si>
  <si>
    <t>JHQ-3</t>
  </si>
  <si>
    <t>Левая</t>
  </si>
  <si>
    <t>/</t>
  </si>
  <si>
    <t>Грузподъемность, кг</t>
  </si>
  <si>
    <t>Скорость движения кабины, м/с</t>
  </si>
  <si>
    <t>12шт.</t>
  </si>
  <si>
    <t>2м.</t>
  </si>
  <si>
    <t>2шт.</t>
  </si>
  <si>
    <t>4шт.</t>
  </si>
  <si>
    <t>10шт.</t>
  </si>
  <si>
    <t>CANON</t>
  </si>
  <si>
    <t xml:space="preserve">RAL </t>
  </si>
  <si>
    <t xml:space="preserve">RAL  </t>
  </si>
  <si>
    <t>Линолеум</t>
  </si>
  <si>
    <t>Точечные светиль.</t>
  </si>
  <si>
    <t>Керамогранит</t>
  </si>
  <si>
    <t>Ширина</t>
  </si>
  <si>
    <t>Высота</t>
  </si>
  <si>
    <t xml:space="preserve">      Количество лифтов в группе</t>
  </si>
  <si>
    <t>Премиум</t>
  </si>
  <si>
    <t>Престиж</t>
  </si>
  <si>
    <t>Требования ММГН</t>
  </si>
  <si>
    <t xml:space="preserve">Монитор поста приказов </t>
  </si>
  <si>
    <t>LED</t>
  </si>
  <si>
    <t>LCD</t>
  </si>
  <si>
    <t>TFT</t>
  </si>
  <si>
    <t>Речевой информатор</t>
  </si>
  <si>
    <t>Режим погрузки</t>
  </si>
  <si>
    <t>Вставки</t>
  </si>
  <si>
    <t>Основной посадочный этаж</t>
  </si>
  <si>
    <t>Отделка вызывного аппарата основного ПЭ</t>
  </si>
  <si>
    <t>Отделка вызывного аппарата на этажах</t>
  </si>
  <si>
    <t>Номер договора</t>
  </si>
  <si>
    <r>
      <t xml:space="preserve">Отделка дверей                                     </t>
    </r>
    <r>
      <rPr>
        <sz val="10"/>
        <color theme="1"/>
        <rFont val="Times New Roman"/>
        <family val="1"/>
        <charset val="204"/>
      </rPr>
      <t>основной посадочный этаж</t>
    </r>
  </si>
  <si>
    <r>
      <t xml:space="preserve">Отделка дверей                               </t>
    </r>
    <r>
      <rPr>
        <sz val="10"/>
        <color theme="1"/>
        <rFont val="Times New Roman"/>
        <family val="1"/>
        <charset val="204"/>
      </rPr>
      <t xml:space="preserve">      на этажах</t>
    </r>
  </si>
  <si>
    <t>Выcота</t>
  </si>
  <si>
    <t>1,6 m/c</t>
  </si>
  <si>
    <t>2,0 m/c</t>
  </si>
  <si>
    <t>+</t>
  </si>
  <si>
    <t>Линолеум должен допускать дезинфекцию</t>
  </si>
  <si>
    <t>По доп. требованию Заказчика</t>
  </si>
  <si>
    <t>Дверной проем (в свету)</t>
  </si>
  <si>
    <t>Пожаростойкость</t>
  </si>
  <si>
    <t>1,0 м/c</t>
  </si>
  <si>
    <t xml:space="preserve">Дополнительные сведения: Габариты кабины 2100х1100х2300 мм (Ш/Г/В). </t>
  </si>
  <si>
    <t>Объект образования (общеобразовательная школа на 1100 мест) по ул. Николая Сотникова в Кировском районе г. Новосибирска</t>
  </si>
  <si>
    <t>6 баллов</t>
  </si>
  <si>
    <t>Телескопический</t>
  </si>
  <si>
    <t>Сбоку с левой стороны по оси кабины</t>
  </si>
  <si>
    <t>350 мм. в сторону от противовеса</t>
  </si>
  <si>
    <t>Сведения по МП не предусматривается</t>
  </si>
  <si>
    <t>Лифт №1, 2 (по плану первого этажа)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</si>
</sst>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u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u/>
      <sz val="15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FF000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6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Alignment="1"/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1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7" fillId="0" borderId="12" xfId="0" quotePrefix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quotePrefix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7" fillId="0" borderId="40" xfId="0" quotePrefix="1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07" xfId="0" quotePrefix="1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0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7" fillId="0" borderId="37" xfId="0" quotePrefix="1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7" fillId="0" borderId="30" xfId="0" quotePrefix="1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17" fillId="0" borderId="85" xfId="0" quotePrefix="1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42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4" fillId="0" borderId="79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8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/>
    </xf>
    <xf numFmtId="0" fontId="12" fillId="0" borderId="74" xfId="0" applyNumberFormat="1" applyFont="1" applyBorder="1" applyAlignment="1">
      <alignment horizontal="center" vertical="center"/>
    </xf>
    <xf numFmtId="0" fontId="12" fillId="0" borderId="62" xfId="0" applyNumberFormat="1" applyFont="1" applyBorder="1" applyAlignment="1">
      <alignment horizontal="center" vertical="center"/>
    </xf>
    <xf numFmtId="0" fontId="12" fillId="0" borderId="6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0" fontId="0" fillId="0" borderId="78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10" fillId="0" borderId="7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13" xfId="0" applyFont="1" applyBorder="1"/>
    <xf numFmtId="0" fontId="2" fillId="0" borderId="1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3" xfId="0" applyBorder="1"/>
    <xf numFmtId="0" fontId="0" fillId="0" borderId="7" xfId="0" applyBorder="1"/>
    <xf numFmtId="0" fontId="0" fillId="0" borderId="8" xfId="0" applyBorder="1"/>
    <xf numFmtId="0" fontId="1" fillId="0" borderId="5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72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62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7" fillId="0" borderId="17" xfId="0" quotePrefix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7" xfId="0" quotePrefix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86"/>
  <sheetViews>
    <sheetView tabSelected="1" topLeftCell="A22" zoomScaleNormal="100" zoomScalePageLayoutView="90" workbookViewId="0">
      <selection activeCell="AB42" sqref="AB42:AC42"/>
    </sheetView>
  </sheetViews>
  <sheetFormatPr defaultColWidth="2.28515625" defaultRowHeight="16.5" x14ac:dyDescent="0.25"/>
  <cols>
    <col min="1" max="1" width="0.7109375" style="11" customWidth="1"/>
    <col min="2" max="2" width="5" style="11" customWidth="1"/>
    <col min="3" max="3" width="4.5703125" style="11" customWidth="1"/>
    <col min="4" max="4" width="8.28515625" style="11" customWidth="1"/>
    <col min="5" max="9" width="4.7109375" style="11" customWidth="1"/>
    <col min="10" max="10" width="6.7109375" style="11" customWidth="1"/>
    <col min="11" max="28" width="4.7109375" style="11" customWidth="1"/>
    <col min="29" max="29" width="5.7109375" style="11" customWidth="1"/>
    <col min="30" max="34" width="4.7109375" style="11" customWidth="1"/>
    <col min="35" max="16384" width="2.28515625" style="11"/>
  </cols>
  <sheetData>
    <row r="1" spans="2:35" ht="2.25" customHeight="1" x14ac:dyDescent="0.25"/>
    <row r="2" spans="2:35" ht="3" customHeight="1" thickBot="1" x14ac:dyDescent="0.3"/>
    <row r="3" spans="2:35" ht="30.75" customHeight="1" thickBot="1" x14ac:dyDescent="0.3">
      <c r="B3" s="111" t="s">
        <v>38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3"/>
      <c r="AD3" s="5"/>
      <c r="AE3" s="5"/>
      <c r="AF3" s="5"/>
      <c r="AG3" s="5"/>
      <c r="AH3" s="5"/>
      <c r="AI3" s="5"/>
    </row>
    <row r="4" spans="2:35" ht="15" customHeight="1" x14ac:dyDescent="0.25">
      <c r="B4" s="92" t="s">
        <v>0</v>
      </c>
      <c r="C4" s="93"/>
      <c r="D4" s="147"/>
      <c r="E4" s="75"/>
      <c r="F4" s="76"/>
      <c r="G4" s="76"/>
      <c r="H4" s="76"/>
      <c r="I4" s="76"/>
      <c r="J4" s="76"/>
      <c r="K4" s="76"/>
      <c r="L4" s="115"/>
      <c r="M4" s="45"/>
      <c r="N4" s="75" t="s">
        <v>27</v>
      </c>
      <c r="O4" s="76"/>
      <c r="P4" s="76"/>
      <c r="Q4" s="76"/>
      <c r="R4" s="76"/>
      <c r="S4" s="145"/>
      <c r="T4" s="114"/>
      <c r="U4" s="76"/>
      <c r="V4" s="76"/>
      <c r="W4" s="76"/>
      <c r="X4" s="76"/>
      <c r="Y4" s="76"/>
      <c r="Z4" s="76"/>
      <c r="AA4" s="76"/>
      <c r="AB4" s="76"/>
      <c r="AC4" s="115"/>
      <c r="AD4" s="5"/>
      <c r="AE4" s="5"/>
      <c r="AF4" s="5"/>
      <c r="AG4" s="5"/>
      <c r="AH4" s="5"/>
      <c r="AI4" s="5"/>
    </row>
    <row r="5" spans="2:35" ht="15" customHeight="1" thickBot="1" x14ac:dyDescent="0.3">
      <c r="B5" s="96"/>
      <c r="C5" s="97"/>
      <c r="D5" s="148"/>
      <c r="E5" s="77"/>
      <c r="F5" s="78"/>
      <c r="G5" s="78"/>
      <c r="H5" s="78"/>
      <c r="I5" s="78"/>
      <c r="J5" s="78"/>
      <c r="K5" s="78"/>
      <c r="L5" s="117"/>
      <c r="M5" s="5"/>
      <c r="N5" s="77"/>
      <c r="O5" s="78"/>
      <c r="P5" s="78"/>
      <c r="Q5" s="78"/>
      <c r="R5" s="78"/>
      <c r="S5" s="146"/>
      <c r="T5" s="116"/>
      <c r="U5" s="78"/>
      <c r="V5" s="78"/>
      <c r="W5" s="78"/>
      <c r="X5" s="78"/>
      <c r="Y5" s="78"/>
      <c r="Z5" s="78"/>
      <c r="AA5" s="78"/>
      <c r="AB5" s="78"/>
      <c r="AC5" s="117"/>
      <c r="AD5" s="5"/>
      <c r="AE5" s="5"/>
      <c r="AF5" s="5"/>
      <c r="AG5" s="5"/>
      <c r="AH5" s="5"/>
      <c r="AI5" s="5"/>
    </row>
    <row r="6" spans="2:35" ht="15" customHeight="1" x14ac:dyDescent="0.25">
      <c r="B6" s="149" t="s">
        <v>1</v>
      </c>
      <c r="C6" s="150"/>
      <c r="D6" s="151"/>
      <c r="E6" s="86" t="s">
        <v>175</v>
      </c>
      <c r="F6" s="87"/>
      <c r="G6" s="87"/>
      <c r="H6" s="87"/>
      <c r="I6" s="87"/>
      <c r="J6" s="87"/>
      <c r="K6" s="87"/>
      <c r="L6" s="98"/>
      <c r="M6" s="5"/>
      <c r="N6" s="75" t="s">
        <v>156</v>
      </c>
      <c r="O6" s="76"/>
      <c r="P6" s="76"/>
      <c r="Q6" s="76"/>
      <c r="R6" s="76"/>
      <c r="S6" s="145"/>
      <c r="T6" s="114"/>
      <c r="U6" s="76"/>
      <c r="V6" s="76"/>
      <c r="W6" s="76"/>
      <c r="X6" s="76"/>
      <c r="Y6" s="76"/>
      <c r="Z6" s="76"/>
      <c r="AA6" s="76"/>
      <c r="AB6" s="76"/>
      <c r="AC6" s="115"/>
      <c r="AD6" s="5"/>
      <c r="AE6" s="5"/>
      <c r="AF6" s="5"/>
      <c r="AG6" s="5"/>
      <c r="AH6" s="5"/>
      <c r="AI6" s="5"/>
    </row>
    <row r="7" spans="2:35" ht="15" customHeight="1" thickBot="1" x14ac:dyDescent="0.3">
      <c r="B7" s="152"/>
      <c r="C7" s="153"/>
      <c r="D7" s="154"/>
      <c r="E7" s="88"/>
      <c r="F7" s="89"/>
      <c r="G7" s="89"/>
      <c r="H7" s="89"/>
      <c r="I7" s="89"/>
      <c r="J7" s="89"/>
      <c r="K7" s="89"/>
      <c r="L7" s="99"/>
      <c r="M7" s="5"/>
      <c r="N7" s="77"/>
      <c r="O7" s="78"/>
      <c r="P7" s="78"/>
      <c r="Q7" s="78"/>
      <c r="R7" s="78"/>
      <c r="S7" s="146"/>
      <c r="T7" s="116"/>
      <c r="U7" s="78"/>
      <c r="V7" s="78"/>
      <c r="W7" s="78"/>
      <c r="X7" s="78"/>
      <c r="Y7" s="78"/>
      <c r="Z7" s="78"/>
      <c r="AA7" s="78"/>
      <c r="AB7" s="78"/>
      <c r="AC7" s="117"/>
      <c r="AD7" s="5"/>
      <c r="AE7" s="5"/>
      <c r="AF7" s="5"/>
      <c r="AG7" s="5"/>
      <c r="AH7" s="5"/>
      <c r="AI7" s="5"/>
    </row>
    <row r="8" spans="2:35" ht="15" customHeight="1" thickBot="1" x14ac:dyDescent="0.3">
      <c r="B8" s="52"/>
      <c r="C8" s="53"/>
      <c r="D8" s="53"/>
      <c r="E8" s="51"/>
      <c r="F8" s="51"/>
      <c r="G8" s="51"/>
      <c r="H8" s="51"/>
      <c r="I8" s="51"/>
      <c r="J8" s="51"/>
      <c r="K8" s="5"/>
      <c r="L8" s="5"/>
      <c r="M8" s="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60"/>
      <c r="AD8" s="5"/>
      <c r="AE8" s="5"/>
      <c r="AF8" s="5"/>
      <c r="AG8" s="5"/>
      <c r="AH8" s="5"/>
      <c r="AI8" s="5"/>
    </row>
    <row r="9" spans="2:35" ht="15" customHeight="1" x14ac:dyDescent="0.25">
      <c r="B9" s="121" t="s">
        <v>2</v>
      </c>
      <c r="C9" s="122"/>
      <c r="D9" s="123"/>
      <c r="E9" s="86" t="s">
        <v>169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115"/>
      <c r="AD9" s="5"/>
      <c r="AE9" s="5"/>
      <c r="AF9" s="5"/>
      <c r="AG9" s="5"/>
      <c r="AH9" s="5"/>
      <c r="AI9" s="5"/>
    </row>
    <row r="10" spans="2:35" ht="15" customHeight="1" x14ac:dyDescent="0.25">
      <c r="B10" s="124"/>
      <c r="C10" s="125"/>
      <c r="D10" s="126"/>
      <c r="E10" s="130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131"/>
      <c r="AD10" s="5"/>
      <c r="AE10" s="5"/>
      <c r="AF10" s="5"/>
      <c r="AG10" s="5"/>
      <c r="AH10" s="5"/>
      <c r="AI10" s="5"/>
    </row>
    <row r="11" spans="2:35" ht="15" customHeight="1" thickBot="1" x14ac:dyDescent="0.3">
      <c r="B11" s="127"/>
      <c r="C11" s="128"/>
      <c r="D11" s="129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117"/>
      <c r="AD11" s="5"/>
      <c r="AE11" s="5"/>
      <c r="AF11" s="5"/>
      <c r="AG11" s="5"/>
      <c r="AH11" s="5"/>
      <c r="AI11" s="5"/>
    </row>
    <row r="12" spans="2:35" ht="15" customHeight="1" thickBot="1" x14ac:dyDescent="0.3">
      <c r="B12" s="111" t="s">
        <v>28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3"/>
      <c r="AD12" s="7"/>
      <c r="AE12" s="7"/>
      <c r="AF12" s="7"/>
      <c r="AG12" s="7"/>
      <c r="AH12" s="7"/>
      <c r="AI12" s="5"/>
    </row>
    <row r="13" spans="2:35" ht="15" customHeight="1" thickBot="1" x14ac:dyDescent="0.3">
      <c r="B13" s="92" t="s">
        <v>102</v>
      </c>
      <c r="C13" s="93"/>
      <c r="D13" s="93"/>
      <c r="E13" s="93"/>
      <c r="F13" s="147"/>
      <c r="G13" s="80" t="s">
        <v>116</v>
      </c>
      <c r="H13" s="81"/>
      <c r="I13" s="81"/>
      <c r="J13" s="81"/>
      <c r="K13" s="110"/>
      <c r="L13" s="103"/>
      <c r="M13" s="5"/>
      <c r="N13" s="92" t="s">
        <v>145</v>
      </c>
      <c r="O13" s="93"/>
      <c r="P13" s="93"/>
      <c r="Q13" s="93"/>
      <c r="R13" s="93"/>
      <c r="S13" s="93"/>
      <c r="T13" s="93"/>
      <c r="U13" s="93"/>
      <c r="V13" s="147"/>
      <c r="W13" s="80" t="s">
        <v>39</v>
      </c>
      <c r="X13" s="81"/>
      <c r="Y13" s="81"/>
      <c r="Z13" s="81"/>
      <c r="AA13" s="81"/>
      <c r="AB13" s="182" t="s">
        <v>162</v>
      </c>
      <c r="AC13" s="183"/>
      <c r="AD13" s="5"/>
      <c r="AE13" s="5"/>
      <c r="AF13" s="5"/>
      <c r="AG13" s="5"/>
      <c r="AH13" s="5"/>
      <c r="AI13" s="5"/>
    </row>
    <row r="14" spans="2:35" ht="15" customHeight="1" thickBot="1" x14ac:dyDescent="0.3">
      <c r="B14" s="96"/>
      <c r="C14" s="97"/>
      <c r="D14" s="97"/>
      <c r="E14" s="97"/>
      <c r="F14" s="148"/>
      <c r="G14" s="83" t="s">
        <v>117</v>
      </c>
      <c r="H14" s="84"/>
      <c r="I14" s="84"/>
      <c r="J14" s="84"/>
      <c r="K14" s="104" t="s">
        <v>162</v>
      </c>
      <c r="L14" s="105"/>
      <c r="M14" s="5"/>
      <c r="N14" s="96"/>
      <c r="O14" s="97"/>
      <c r="P14" s="97"/>
      <c r="Q14" s="97"/>
      <c r="R14" s="97"/>
      <c r="S14" s="97"/>
      <c r="T14" s="97"/>
      <c r="U14" s="97"/>
      <c r="V14" s="148"/>
      <c r="W14" s="83" t="s">
        <v>40</v>
      </c>
      <c r="X14" s="84"/>
      <c r="Y14" s="84"/>
      <c r="Z14" s="84"/>
      <c r="AA14" s="84"/>
      <c r="AB14" s="182"/>
      <c r="AC14" s="183"/>
      <c r="AD14" s="5"/>
      <c r="AE14" s="5"/>
      <c r="AF14" s="5"/>
      <c r="AG14" s="5"/>
      <c r="AH14" s="5"/>
      <c r="AI14" s="5"/>
    </row>
    <row r="15" spans="2:35" ht="15" customHeight="1" x14ac:dyDescent="0.25">
      <c r="B15" s="86" t="s">
        <v>29</v>
      </c>
      <c r="C15" s="87"/>
      <c r="D15" s="87"/>
      <c r="E15" s="87"/>
      <c r="F15" s="98"/>
      <c r="G15" s="80" t="s">
        <v>30</v>
      </c>
      <c r="H15" s="81"/>
      <c r="I15" s="81"/>
      <c r="J15" s="81"/>
      <c r="K15" s="102" t="s">
        <v>162</v>
      </c>
      <c r="L15" s="103"/>
      <c r="M15" s="5"/>
      <c r="N15" s="86" t="s">
        <v>7</v>
      </c>
      <c r="O15" s="87"/>
      <c r="P15" s="87"/>
      <c r="Q15" s="87"/>
      <c r="R15" s="87"/>
      <c r="S15" s="87"/>
      <c r="T15" s="87"/>
      <c r="U15" s="87"/>
      <c r="V15" s="98"/>
      <c r="W15" s="252" t="s">
        <v>170</v>
      </c>
      <c r="X15" s="76"/>
      <c r="Y15" s="76"/>
      <c r="Z15" s="76"/>
      <c r="AA15" s="76"/>
      <c r="AB15" s="76"/>
      <c r="AC15" s="115"/>
      <c r="AD15" s="5"/>
      <c r="AE15" s="5"/>
      <c r="AF15" s="5"/>
      <c r="AG15" s="5"/>
      <c r="AH15" s="5"/>
      <c r="AI15" s="5"/>
    </row>
    <row r="16" spans="2:35" ht="15" customHeight="1" thickBot="1" x14ac:dyDescent="0.3">
      <c r="B16" s="88"/>
      <c r="C16" s="89"/>
      <c r="D16" s="89"/>
      <c r="E16" s="89"/>
      <c r="F16" s="99"/>
      <c r="G16" s="83" t="s">
        <v>31</v>
      </c>
      <c r="H16" s="84"/>
      <c r="I16" s="84"/>
      <c r="J16" s="84"/>
      <c r="K16" s="108"/>
      <c r="L16" s="105"/>
      <c r="M16" s="5"/>
      <c r="N16" s="88"/>
      <c r="O16" s="89"/>
      <c r="P16" s="89"/>
      <c r="Q16" s="89"/>
      <c r="R16" s="89"/>
      <c r="S16" s="89"/>
      <c r="T16" s="89"/>
      <c r="U16" s="89"/>
      <c r="V16" s="99"/>
      <c r="W16" s="77"/>
      <c r="X16" s="78"/>
      <c r="Y16" s="78"/>
      <c r="Z16" s="78"/>
      <c r="AA16" s="78"/>
      <c r="AB16" s="78"/>
      <c r="AC16" s="117"/>
      <c r="AD16" s="5"/>
      <c r="AE16" s="5"/>
    </row>
    <row r="17" spans="2:35" ht="15" customHeight="1" x14ac:dyDescent="0.25">
      <c r="B17" s="86" t="s">
        <v>3</v>
      </c>
      <c r="C17" s="87"/>
      <c r="D17" s="87"/>
      <c r="E17" s="87"/>
      <c r="F17" s="98"/>
      <c r="G17" s="254">
        <v>400</v>
      </c>
      <c r="H17" s="255"/>
      <c r="I17" s="258">
        <v>630</v>
      </c>
      <c r="J17" s="255"/>
      <c r="K17" s="114">
        <v>1000</v>
      </c>
      <c r="L17" s="115"/>
      <c r="M17" s="5"/>
      <c r="N17" s="86" t="s">
        <v>153</v>
      </c>
      <c r="O17" s="87"/>
      <c r="P17" s="87"/>
      <c r="Q17" s="87"/>
      <c r="R17" s="87"/>
      <c r="S17" s="87"/>
      <c r="T17" s="87"/>
      <c r="U17" s="87"/>
      <c r="V17" s="98"/>
      <c r="W17" s="75">
        <v>1</v>
      </c>
      <c r="X17" s="76"/>
      <c r="Y17" s="76"/>
      <c r="Z17" s="76"/>
      <c r="AA17" s="76"/>
      <c r="AB17" s="76"/>
      <c r="AC17" s="115"/>
      <c r="AD17" s="5"/>
      <c r="AE17" s="5"/>
    </row>
    <row r="18" spans="2:35" ht="15" customHeight="1" thickBot="1" x14ac:dyDescent="0.3">
      <c r="B18" s="88"/>
      <c r="C18" s="89"/>
      <c r="D18" s="89"/>
      <c r="E18" s="89"/>
      <c r="F18" s="99"/>
      <c r="G18" s="256"/>
      <c r="H18" s="257"/>
      <c r="I18" s="259"/>
      <c r="J18" s="257"/>
      <c r="K18" s="116"/>
      <c r="L18" s="117"/>
      <c r="M18" s="5"/>
      <c r="N18" s="88"/>
      <c r="O18" s="89"/>
      <c r="P18" s="89"/>
      <c r="Q18" s="89"/>
      <c r="R18" s="89"/>
      <c r="S18" s="89"/>
      <c r="T18" s="89"/>
      <c r="U18" s="89"/>
      <c r="V18" s="99"/>
      <c r="W18" s="77"/>
      <c r="X18" s="78"/>
      <c r="Y18" s="78"/>
      <c r="Z18" s="78"/>
      <c r="AA18" s="78"/>
      <c r="AB18" s="78"/>
      <c r="AC18" s="117"/>
      <c r="AD18" s="5"/>
      <c r="AE18" s="5"/>
    </row>
    <row r="19" spans="2:35" ht="15" customHeight="1" x14ac:dyDescent="0.25">
      <c r="B19" s="157" t="s">
        <v>32</v>
      </c>
      <c r="C19" s="158"/>
      <c r="D19" s="158"/>
      <c r="E19" s="158"/>
      <c r="F19" s="159"/>
      <c r="G19" s="75" t="s">
        <v>167</v>
      </c>
      <c r="H19" s="145"/>
      <c r="I19" s="166" t="s">
        <v>160</v>
      </c>
      <c r="J19" s="166"/>
      <c r="K19" s="266" t="s">
        <v>161</v>
      </c>
      <c r="L19" s="267"/>
      <c r="M19" s="5"/>
      <c r="N19" s="86" t="s">
        <v>6</v>
      </c>
      <c r="O19" s="87"/>
      <c r="P19" s="87"/>
      <c r="Q19" s="87"/>
      <c r="R19" s="87"/>
      <c r="S19" s="87"/>
      <c r="T19" s="87"/>
      <c r="U19" s="87"/>
      <c r="V19" s="98"/>
      <c r="W19" s="100" t="s">
        <v>39</v>
      </c>
      <c r="X19" s="101"/>
      <c r="Y19" s="101"/>
      <c r="Z19" s="101"/>
      <c r="AA19" s="244"/>
      <c r="AB19" s="182" t="s">
        <v>162</v>
      </c>
      <c r="AC19" s="183"/>
      <c r="AD19" s="5"/>
      <c r="AE19" s="5"/>
      <c r="AF19" s="5"/>
      <c r="AG19" s="5"/>
      <c r="AH19" s="5"/>
      <c r="AI19" s="5"/>
    </row>
    <row r="20" spans="2:35" ht="15" customHeight="1" thickBot="1" x14ac:dyDescent="0.3">
      <c r="B20" s="160"/>
      <c r="C20" s="161"/>
      <c r="D20" s="161"/>
      <c r="E20" s="161"/>
      <c r="F20" s="162"/>
      <c r="G20" s="77"/>
      <c r="H20" s="146"/>
      <c r="I20" s="167"/>
      <c r="J20" s="167"/>
      <c r="K20" s="268"/>
      <c r="L20" s="269"/>
      <c r="M20" s="5"/>
      <c r="N20" s="88"/>
      <c r="O20" s="89"/>
      <c r="P20" s="89"/>
      <c r="Q20" s="89"/>
      <c r="R20" s="89"/>
      <c r="S20" s="89"/>
      <c r="T20" s="89"/>
      <c r="U20" s="89"/>
      <c r="V20" s="99"/>
      <c r="W20" s="171" t="s">
        <v>40</v>
      </c>
      <c r="X20" s="172"/>
      <c r="Y20" s="172"/>
      <c r="Z20" s="172"/>
      <c r="AA20" s="253"/>
      <c r="AB20" s="175"/>
      <c r="AC20" s="174"/>
      <c r="AD20" s="5"/>
      <c r="AE20" s="5"/>
      <c r="AF20" s="5"/>
      <c r="AG20" s="5"/>
      <c r="AH20" s="5"/>
      <c r="AI20" s="5"/>
    </row>
    <row r="21" spans="2:35" ht="15" customHeight="1" thickBot="1" x14ac:dyDescent="0.3">
      <c r="B21" s="86" t="s">
        <v>33</v>
      </c>
      <c r="C21" s="87"/>
      <c r="D21" s="87"/>
      <c r="E21" s="87"/>
      <c r="F21" s="87"/>
      <c r="G21" s="75">
        <v>4</v>
      </c>
      <c r="H21" s="76"/>
      <c r="I21" s="76"/>
      <c r="J21" s="76"/>
      <c r="K21" s="76"/>
      <c r="L21" s="115"/>
      <c r="M21" s="5"/>
      <c r="N21" s="157" t="s">
        <v>62</v>
      </c>
      <c r="O21" s="158"/>
      <c r="P21" s="158"/>
      <c r="Q21" s="158"/>
      <c r="R21" s="158"/>
      <c r="S21" s="158"/>
      <c r="T21" s="158"/>
      <c r="U21" s="158"/>
      <c r="V21" s="159"/>
      <c r="W21" s="100" t="s">
        <v>39</v>
      </c>
      <c r="X21" s="101"/>
      <c r="Y21" s="101"/>
      <c r="Z21" s="101"/>
      <c r="AA21" s="244"/>
      <c r="AB21" s="182" t="s">
        <v>162</v>
      </c>
      <c r="AC21" s="183"/>
      <c r="AD21" s="5"/>
      <c r="AE21" s="5"/>
      <c r="AF21" s="5"/>
      <c r="AG21" s="5"/>
      <c r="AH21" s="5"/>
      <c r="AI21" s="5"/>
    </row>
    <row r="22" spans="2:35" ht="15" customHeight="1" thickBot="1" x14ac:dyDescent="0.3">
      <c r="B22" s="88"/>
      <c r="C22" s="89"/>
      <c r="D22" s="89"/>
      <c r="E22" s="89"/>
      <c r="F22" s="89"/>
      <c r="G22" s="130"/>
      <c r="H22" s="79"/>
      <c r="I22" s="79"/>
      <c r="J22" s="79"/>
      <c r="K22" s="79"/>
      <c r="L22" s="131"/>
      <c r="M22" s="5"/>
      <c r="N22" s="160"/>
      <c r="O22" s="161"/>
      <c r="P22" s="161"/>
      <c r="Q22" s="161"/>
      <c r="R22" s="161"/>
      <c r="S22" s="161"/>
      <c r="T22" s="161"/>
      <c r="U22" s="161"/>
      <c r="V22" s="162"/>
      <c r="W22" s="171" t="s">
        <v>40</v>
      </c>
      <c r="X22" s="172"/>
      <c r="Y22" s="172"/>
      <c r="Z22" s="172"/>
      <c r="AA22" s="253"/>
      <c r="AB22" s="182"/>
      <c r="AC22" s="183"/>
      <c r="AD22" s="5"/>
      <c r="AE22" s="5"/>
    </row>
    <row r="23" spans="2:35" ht="15" customHeight="1" thickBot="1" x14ac:dyDescent="0.3">
      <c r="B23" s="121" t="s">
        <v>34</v>
      </c>
      <c r="C23" s="122"/>
      <c r="D23" s="122"/>
      <c r="E23" s="122"/>
      <c r="F23" s="122"/>
      <c r="G23" s="80" t="s">
        <v>35</v>
      </c>
      <c r="H23" s="81"/>
      <c r="I23" s="81"/>
      <c r="J23" s="81"/>
      <c r="K23" s="102" t="s">
        <v>162</v>
      </c>
      <c r="L23" s="103"/>
      <c r="M23" s="5"/>
      <c r="N23" s="184" t="s">
        <v>151</v>
      </c>
      <c r="O23" s="185"/>
      <c r="P23" s="185"/>
      <c r="Q23" s="185"/>
      <c r="R23" s="185"/>
      <c r="S23" s="185"/>
      <c r="T23" s="185"/>
      <c r="U23" s="185"/>
      <c r="V23" s="240"/>
      <c r="W23" s="100" t="s">
        <v>39</v>
      </c>
      <c r="X23" s="101"/>
      <c r="Y23" s="101"/>
      <c r="Z23" s="101"/>
      <c r="AA23" s="244"/>
      <c r="AB23" s="229"/>
      <c r="AC23" s="230"/>
      <c r="AD23" s="5"/>
      <c r="AE23" s="5"/>
    </row>
    <row r="24" spans="2:35" ht="15" customHeight="1" thickBot="1" x14ac:dyDescent="0.3">
      <c r="B24" s="124"/>
      <c r="C24" s="125"/>
      <c r="D24" s="125"/>
      <c r="E24" s="125"/>
      <c r="F24" s="125"/>
      <c r="G24" s="118" t="s">
        <v>36</v>
      </c>
      <c r="H24" s="109"/>
      <c r="I24" s="109"/>
      <c r="J24" s="109"/>
      <c r="K24" s="106"/>
      <c r="L24" s="107"/>
      <c r="M24" s="5"/>
      <c r="N24" s="241"/>
      <c r="O24" s="242"/>
      <c r="P24" s="242"/>
      <c r="Q24" s="242"/>
      <c r="R24" s="242"/>
      <c r="S24" s="242"/>
      <c r="T24" s="242"/>
      <c r="U24" s="242"/>
      <c r="V24" s="243"/>
      <c r="W24" s="245" t="s">
        <v>40</v>
      </c>
      <c r="X24" s="246"/>
      <c r="Y24" s="246"/>
      <c r="Z24" s="246"/>
      <c r="AA24" s="247"/>
      <c r="AB24" s="182" t="s">
        <v>162</v>
      </c>
      <c r="AC24" s="183"/>
      <c r="AD24" s="5"/>
      <c r="AE24" s="5"/>
    </row>
    <row r="25" spans="2:35" ht="18" customHeight="1" thickBot="1" x14ac:dyDescent="0.3">
      <c r="B25" s="127"/>
      <c r="C25" s="128"/>
      <c r="D25" s="128"/>
      <c r="E25" s="128"/>
      <c r="F25" s="128"/>
      <c r="G25" s="83" t="s">
        <v>37</v>
      </c>
      <c r="H25" s="84"/>
      <c r="I25" s="84"/>
      <c r="J25" s="84"/>
      <c r="K25" s="108"/>
      <c r="L25" s="105"/>
      <c r="M25" s="5"/>
      <c r="N25" s="132" t="s">
        <v>168</v>
      </c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4"/>
      <c r="AD25" s="5"/>
      <c r="AE25" s="5"/>
      <c r="AF25" s="5"/>
      <c r="AG25" s="5"/>
      <c r="AH25" s="5"/>
      <c r="AI25" s="5"/>
    </row>
    <row r="26" spans="2:35" ht="45.75" customHeight="1" thickBot="1" x14ac:dyDescent="0.3">
      <c r="B26" s="163" t="s">
        <v>142</v>
      </c>
      <c r="C26" s="164"/>
      <c r="D26" s="164"/>
      <c r="E26" s="164"/>
      <c r="F26" s="164"/>
      <c r="G26" s="164"/>
      <c r="H26" s="164"/>
      <c r="I26" s="164"/>
      <c r="J26" s="165"/>
      <c r="K26" s="155"/>
      <c r="L26" s="156"/>
      <c r="M26" s="5"/>
      <c r="N26" s="135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7"/>
      <c r="AD26" s="5"/>
      <c r="AE26" s="5"/>
      <c r="AF26" s="5"/>
      <c r="AG26" s="5"/>
      <c r="AH26" s="5"/>
      <c r="AI26" s="5"/>
    </row>
    <row r="27" spans="2:35" ht="15" customHeight="1" thickBot="1" x14ac:dyDescent="0.3">
      <c r="B27" s="7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6"/>
      <c r="AD27" s="5"/>
      <c r="AE27" s="5"/>
      <c r="AF27" s="5"/>
      <c r="AG27" s="5"/>
      <c r="AH27" s="5"/>
      <c r="AI27" s="5"/>
    </row>
    <row r="28" spans="2:35" ht="15" customHeight="1" x14ac:dyDescent="0.25">
      <c r="B28" s="121" t="s">
        <v>82</v>
      </c>
      <c r="C28" s="122"/>
      <c r="D28" s="138"/>
      <c r="E28" s="49">
        <v>1</v>
      </c>
      <c r="F28" s="49">
        <v>2</v>
      </c>
      <c r="G28" s="49">
        <v>3</v>
      </c>
      <c r="H28" s="2">
        <v>4</v>
      </c>
      <c r="I28" s="2"/>
      <c r="J28" s="2"/>
      <c r="K28" s="2"/>
      <c r="L28" s="2"/>
      <c r="M28" s="2"/>
      <c r="N28" s="2"/>
      <c r="O28" s="2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5"/>
      <c r="AD28" s="1"/>
      <c r="AE28" s="1"/>
      <c r="AF28" s="1"/>
      <c r="AG28" s="1"/>
      <c r="AH28" s="1"/>
      <c r="AI28" s="5"/>
    </row>
    <row r="29" spans="2:35" ht="15" customHeight="1" thickBot="1" x14ac:dyDescent="0.3">
      <c r="B29" s="127"/>
      <c r="C29" s="128"/>
      <c r="D29" s="14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67"/>
      <c r="AD29" s="5"/>
      <c r="AE29" s="5"/>
      <c r="AF29" s="5"/>
      <c r="AG29" s="5"/>
      <c r="AH29" s="5"/>
      <c r="AI29" s="5"/>
    </row>
    <row r="30" spans="2:35" ht="15" customHeight="1" thickBot="1" x14ac:dyDescent="0.3">
      <c r="B30" s="6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68"/>
      <c r="AD30" s="5"/>
      <c r="AE30" s="5"/>
      <c r="AF30" s="5"/>
      <c r="AG30" s="5"/>
      <c r="AH30" s="5"/>
      <c r="AI30" s="5"/>
    </row>
    <row r="31" spans="2:35" ht="15" customHeight="1" thickBot="1" x14ac:dyDescent="0.3">
      <c r="B31" s="111" t="s">
        <v>9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3"/>
      <c r="AD31" s="7"/>
      <c r="AE31" s="7"/>
      <c r="AF31" s="7"/>
      <c r="AG31" s="7"/>
      <c r="AH31" s="7"/>
      <c r="AI31" s="5"/>
    </row>
    <row r="32" spans="2:35" ht="15" customHeight="1" x14ac:dyDescent="0.25">
      <c r="B32" s="121" t="s">
        <v>8</v>
      </c>
      <c r="C32" s="122"/>
      <c r="D32" s="122"/>
      <c r="E32" s="122"/>
      <c r="F32" s="138"/>
      <c r="G32" s="81" t="s">
        <v>45</v>
      </c>
      <c r="H32" s="81"/>
      <c r="I32" s="81"/>
      <c r="J32" s="81"/>
      <c r="K32" s="141" t="s">
        <v>162</v>
      </c>
      <c r="L32" s="142"/>
      <c r="M32" s="56"/>
      <c r="N32" s="86" t="s">
        <v>16</v>
      </c>
      <c r="O32" s="87"/>
      <c r="P32" s="87"/>
      <c r="Q32" s="87"/>
      <c r="R32" s="87"/>
      <c r="S32" s="87"/>
      <c r="T32" s="87"/>
      <c r="U32" s="87"/>
      <c r="V32" s="233"/>
      <c r="W32" s="248" t="s">
        <v>135</v>
      </c>
      <c r="X32" s="101"/>
      <c r="Y32" s="101"/>
      <c r="Z32" s="101"/>
      <c r="AA32" s="244"/>
      <c r="AB32" s="102"/>
      <c r="AC32" s="250"/>
      <c r="AD32" s="5"/>
      <c r="AE32" s="5"/>
      <c r="AF32" s="3"/>
      <c r="AG32" s="3"/>
      <c r="AH32" s="3"/>
      <c r="AI32" s="5"/>
    </row>
    <row r="33" spans="2:35" ht="15" customHeight="1" thickBot="1" x14ac:dyDescent="0.3">
      <c r="B33" s="124"/>
      <c r="C33" s="125"/>
      <c r="D33" s="125"/>
      <c r="E33" s="125"/>
      <c r="F33" s="139"/>
      <c r="G33" s="109" t="s">
        <v>144</v>
      </c>
      <c r="H33" s="109"/>
      <c r="I33" s="109"/>
      <c r="J33" s="263"/>
      <c r="K33" s="143"/>
      <c r="L33" s="144"/>
      <c r="M33" s="56"/>
      <c r="N33" s="234"/>
      <c r="O33" s="235"/>
      <c r="P33" s="235"/>
      <c r="Q33" s="235"/>
      <c r="R33" s="235"/>
      <c r="S33" s="235"/>
      <c r="T33" s="235"/>
      <c r="U33" s="235"/>
      <c r="V33" s="236"/>
      <c r="W33" s="249" t="s">
        <v>47</v>
      </c>
      <c r="X33" s="246"/>
      <c r="Y33" s="246"/>
      <c r="Z33" s="246"/>
      <c r="AA33" s="247"/>
      <c r="AB33" s="251" t="s">
        <v>162</v>
      </c>
      <c r="AC33" s="232"/>
      <c r="AD33" s="5"/>
      <c r="AE33" s="5"/>
      <c r="AF33" s="3"/>
      <c r="AG33" s="3"/>
      <c r="AH33" s="3"/>
      <c r="AI33" s="5"/>
    </row>
    <row r="34" spans="2:35" ht="15" customHeight="1" thickBot="1" x14ac:dyDescent="0.3">
      <c r="B34" s="127"/>
      <c r="C34" s="128"/>
      <c r="D34" s="128"/>
      <c r="E34" s="128"/>
      <c r="F34" s="140"/>
      <c r="G34" s="84" t="s">
        <v>143</v>
      </c>
      <c r="H34" s="84"/>
      <c r="I34" s="84"/>
      <c r="J34" s="84"/>
      <c r="K34" s="168"/>
      <c r="L34" s="169"/>
      <c r="M34" s="9"/>
      <c r="N34" s="237" t="s">
        <v>146</v>
      </c>
      <c r="O34" s="238"/>
      <c r="P34" s="238"/>
      <c r="Q34" s="238"/>
      <c r="R34" s="238"/>
      <c r="S34" s="238"/>
      <c r="T34" s="238"/>
      <c r="U34" s="238"/>
      <c r="V34" s="238"/>
      <c r="W34" s="239" t="s">
        <v>147</v>
      </c>
      <c r="X34" s="217"/>
      <c r="Y34" s="214" t="s">
        <v>148</v>
      </c>
      <c r="Z34" s="217"/>
      <c r="AA34" s="217"/>
      <c r="AB34" s="214" t="s">
        <v>149</v>
      </c>
      <c r="AC34" s="215"/>
      <c r="AD34" s="5"/>
      <c r="AE34" s="5"/>
      <c r="AF34" s="5"/>
      <c r="AG34" s="5"/>
      <c r="AH34" s="5"/>
      <c r="AI34" s="5"/>
    </row>
    <row r="35" spans="2:35" ht="15" customHeight="1" x14ac:dyDescent="0.25">
      <c r="B35" s="86" t="s">
        <v>4</v>
      </c>
      <c r="C35" s="87"/>
      <c r="D35" s="87"/>
      <c r="E35" s="87"/>
      <c r="F35" s="87"/>
      <c r="G35" s="81" t="s">
        <v>41</v>
      </c>
      <c r="H35" s="81"/>
      <c r="I35" s="81"/>
      <c r="J35" s="81"/>
      <c r="K35" s="110"/>
      <c r="L35" s="103"/>
      <c r="M35" s="9"/>
      <c r="N35" s="130" t="s">
        <v>13</v>
      </c>
      <c r="O35" s="79"/>
      <c r="P35" s="79"/>
      <c r="Q35" s="79"/>
      <c r="R35" s="79"/>
      <c r="S35" s="79"/>
      <c r="T35" s="79"/>
      <c r="U35" s="79"/>
      <c r="V35" s="203"/>
      <c r="W35" s="91" t="s">
        <v>48</v>
      </c>
      <c r="X35" s="91"/>
      <c r="Y35" s="91"/>
      <c r="Z35" s="91"/>
      <c r="AA35" s="91"/>
      <c r="AB35" s="119"/>
      <c r="AC35" s="120"/>
      <c r="AD35" s="5"/>
      <c r="AE35" s="5"/>
      <c r="AF35" s="5"/>
      <c r="AG35" s="5"/>
      <c r="AH35" s="5"/>
      <c r="AI35" s="5"/>
    </row>
    <row r="36" spans="2:35" ht="15" customHeight="1" thickBot="1" x14ac:dyDescent="0.3">
      <c r="B36" s="88"/>
      <c r="C36" s="89"/>
      <c r="D36" s="89"/>
      <c r="E36" s="89"/>
      <c r="F36" s="89"/>
      <c r="G36" s="170" t="s">
        <v>42</v>
      </c>
      <c r="H36" s="170"/>
      <c r="I36" s="170"/>
      <c r="J36" s="170"/>
      <c r="K36" s="251" t="s">
        <v>162</v>
      </c>
      <c r="L36" s="232"/>
      <c r="M36" s="9"/>
      <c r="N36" s="77"/>
      <c r="O36" s="78"/>
      <c r="P36" s="78"/>
      <c r="Q36" s="78"/>
      <c r="R36" s="78"/>
      <c r="S36" s="78"/>
      <c r="T36" s="78"/>
      <c r="U36" s="78"/>
      <c r="V36" s="146"/>
      <c r="W36" s="84" t="s">
        <v>40</v>
      </c>
      <c r="X36" s="84"/>
      <c r="Y36" s="84"/>
      <c r="Z36" s="84"/>
      <c r="AA36" s="84"/>
      <c r="AB36" s="104" t="s">
        <v>162</v>
      </c>
      <c r="AC36" s="105"/>
      <c r="AD36" s="5"/>
      <c r="AE36" s="5"/>
      <c r="AF36" s="5"/>
      <c r="AG36" s="5"/>
      <c r="AH36" s="5"/>
      <c r="AI36" s="5"/>
    </row>
    <row r="37" spans="2:35" ht="15" customHeight="1" thickBot="1" x14ac:dyDescent="0.3">
      <c r="B37" s="86" t="s">
        <v>165</v>
      </c>
      <c r="C37" s="87"/>
      <c r="D37" s="87"/>
      <c r="E37" s="87"/>
      <c r="F37" s="87"/>
      <c r="G37" s="81" t="s">
        <v>159</v>
      </c>
      <c r="H37" s="81"/>
      <c r="I37" s="81"/>
      <c r="J37" s="81" t="s">
        <v>140</v>
      </c>
      <c r="K37" s="81"/>
      <c r="L37" s="82"/>
      <c r="M37" s="9"/>
      <c r="N37" s="204" t="s">
        <v>15</v>
      </c>
      <c r="O37" s="205"/>
      <c r="P37" s="205"/>
      <c r="Q37" s="205"/>
      <c r="R37" s="205"/>
      <c r="S37" s="205"/>
      <c r="T37" s="205"/>
      <c r="U37" s="205"/>
      <c r="V37" s="206"/>
      <c r="W37" s="81" t="s">
        <v>48</v>
      </c>
      <c r="X37" s="81"/>
      <c r="Y37" s="81"/>
      <c r="Z37" s="81"/>
      <c r="AA37" s="81"/>
      <c r="AB37" s="104" t="s">
        <v>162</v>
      </c>
      <c r="AC37" s="105"/>
      <c r="AD37" s="5"/>
      <c r="AE37" s="5"/>
      <c r="AF37" s="5"/>
      <c r="AG37" s="5"/>
      <c r="AH37" s="5"/>
      <c r="AI37" s="5"/>
    </row>
    <row r="38" spans="2:35" ht="15" customHeight="1" thickBot="1" x14ac:dyDescent="0.3">
      <c r="B38" s="88"/>
      <c r="C38" s="89"/>
      <c r="D38" s="89"/>
      <c r="E38" s="89"/>
      <c r="F38" s="89"/>
      <c r="G38" s="84">
        <v>2100</v>
      </c>
      <c r="H38" s="84"/>
      <c r="I38" s="84"/>
      <c r="J38" s="84">
        <v>1200</v>
      </c>
      <c r="K38" s="84"/>
      <c r="L38" s="85"/>
      <c r="M38" s="5"/>
      <c r="N38" s="207"/>
      <c r="O38" s="208"/>
      <c r="P38" s="208"/>
      <c r="Q38" s="208"/>
      <c r="R38" s="208"/>
      <c r="S38" s="208"/>
      <c r="T38" s="208"/>
      <c r="U38" s="208"/>
      <c r="V38" s="209"/>
      <c r="W38" s="84" t="s">
        <v>40</v>
      </c>
      <c r="X38" s="84"/>
      <c r="Y38" s="84"/>
      <c r="Z38" s="84"/>
      <c r="AA38" s="84"/>
      <c r="AB38" s="104"/>
      <c r="AC38" s="105"/>
      <c r="AD38" s="5"/>
      <c r="AE38" s="5"/>
      <c r="AF38" s="5"/>
      <c r="AG38" s="5"/>
      <c r="AH38" s="5"/>
      <c r="AI38" s="5"/>
    </row>
    <row r="39" spans="2:35" ht="15" customHeight="1" x14ac:dyDescent="0.25">
      <c r="B39" s="90" t="s">
        <v>14</v>
      </c>
      <c r="C39" s="91"/>
      <c r="D39" s="91"/>
      <c r="E39" s="91"/>
      <c r="F39" s="91"/>
      <c r="G39" s="91" t="s">
        <v>45</v>
      </c>
      <c r="H39" s="91"/>
      <c r="I39" s="91"/>
      <c r="J39" s="91"/>
      <c r="K39" s="262" t="s">
        <v>162</v>
      </c>
      <c r="L39" s="120"/>
      <c r="M39" s="5"/>
      <c r="N39" s="176" t="s">
        <v>55</v>
      </c>
      <c r="O39" s="177"/>
      <c r="P39" s="177"/>
      <c r="Q39" s="177"/>
      <c r="R39" s="177"/>
      <c r="S39" s="177"/>
      <c r="T39" s="177"/>
      <c r="U39" s="177"/>
      <c r="V39" s="177"/>
      <c r="W39" s="81" t="s">
        <v>136</v>
      </c>
      <c r="X39" s="81"/>
      <c r="Y39" s="81"/>
      <c r="Z39" s="81"/>
      <c r="AA39" s="81"/>
      <c r="AB39" s="110"/>
      <c r="AC39" s="103"/>
      <c r="AD39" s="5"/>
      <c r="AE39" s="5"/>
      <c r="AF39" s="5"/>
      <c r="AG39" s="5"/>
      <c r="AH39" s="5"/>
      <c r="AI39" s="5"/>
    </row>
    <row r="40" spans="2:35" ht="15" customHeight="1" thickBot="1" x14ac:dyDescent="0.3">
      <c r="B40" s="83"/>
      <c r="C40" s="84"/>
      <c r="D40" s="84"/>
      <c r="E40" s="84"/>
      <c r="F40" s="84"/>
      <c r="G40" s="84" t="s">
        <v>138</v>
      </c>
      <c r="H40" s="84"/>
      <c r="I40" s="84"/>
      <c r="J40" s="84"/>
      <c r="K40" s="264"/>
      <c r="L40" s="265"/>
      <c r="M40" s="9"/>
      <c r="N40" s="178"/>
      <c r="O40" s="179"/>
      <c r="P40" s="179"/>
      <c r="Q40" s="179"/>
      <c r="R40" s="179"/>
      <c r="S40" s="179"/>
      <c r="T40" s="179"/>
      <c r="U40" s="179"/>
      <c r="V40" s="179"/>
      <c r="W40" s="109" t="s">
        <v>47</v>
      </c>
      <c r="X40" s="109"/>
      <c r="Y40" s="109"/>
      <c r="Z40" s="109"/>
      <c r="AA40" s="109"/>
      <c r="AB40" s="104" t="s">
        <v>162</v>
      </c>
      <c r="AC40" s="105"/>
      <c r="AD40" s="5"/>
      <c r="AE40" s="5"/>
      <c r="AF40" s="5"/>
      <c r="AG40" s="5"/>
      <c r="AH40" s="5"/>
      <c r="AI40" s="5"/>
    </row>
    <row r="41" spans="2:35" ht="15" customHeight="1" thickBot="1" x14ac:dyDescent="0.3">
      <c r="B41" s="92" t="s">
        <v>44</v>
      </c>
      <c r="C41" s="93"/>
      <c r="D41" s="93"/>
      <c r="E41" s="93"/>
      <c r="F41" s="93"/>
      <c r="G41" s="81" t="s">
        <v>136</v>
      </c>
      <c r="H41" s="81"/>
      <c r="I41" s="81"/>
      <c r="J41" s="81"/>
      <c r="K41" s="260"/>
      <c r="L41" s="261"/>
      <c r="M41" s="9"/>
      <c r="N41" s="180"/>
      <c r="O41" s="181"/>
      <c r="P41" s="181"/>
      <c r="Q41" s="181"/>
      <c r="R41" s="181"/>
      <c r="S41" s="181"/>
      <c r="T41" s="181"/>
      <c r="U41" s="181"/>
      <c r="V41" s="181"/>
      <c r="W41" s="84"/>
      <c r="X41" s="84"/>
      <c r="Y41" s="84"/>
      <c r="Z41" s="84"/>
      <c r="AA41" s="84"/>
      <c r="AB41" s="175"/>
      <c r="AC41" s="174"/>
      <c r="AD41" s="5"/>
      <c r="AE41" s="5"/>
      <c r="AF41" s="5"/>
      <c r="AG41" s="5"/>
      <c r="AH41" s="5"/>
      <c r="AI41" s="5"/>
    </row>
    <row r="42" spans="2:35" ht="15" customHeight="1" thickBot="1" x14ac:dyDescent="0.3">
      <c r="B42" s="94"/>
      <c r="C42" s="95"/>
      <c r="D42" s="95"/>
      <c r="E42" s="95"/>
      <c r="F42" s="95"/>
      <c r="G42" s="109" t="s">
        <v>47</v>
      </c>
      <c r="H42" s="109"/>
      <c r="I42" s="109"/>
      <c r="J42" s="109"/>
      <c r="K42" s="262" t="s">
        <v>162</v>
      </c>
      <c r="L42" s="120"/>
      <c r="M42" s="9"/>
      <c r="N42" s="75" t="s">
        <v>17</v>
      </c>
      <c r="O42" s="76"/>
      <c r="P42" s="76"/>
      <c r="Q42" s="76"/>
      <c r="R42" s="76"/>
      <c r="S42" s="76"/>
      <c r="T42" s="76"/>
      <c r="U42" s="76"/>
      <c r="V42" s="145"/>
      <c r="W42" s="81" t="s">
        <v>48</v>
      </c>
      <c r="X42" s="81"/>
      <c r="Y42" s="81"/>
      <c r="Z42" s="81"/>
      <c r="AA42" s="81"/>
      <c r="AB42" s="666" t="s">
        <v>162</v>
      </c>
      <c r="AC42" s="667"/>
      <c r="AD42" s="5"/>
      <c r="AE42" s="5"/>
      <c r="AF42" s="5"/>
      <c r="AG42" s="5"/>
      <c r="AH42" s="5"/>
      <c r="AI42" s="5"/>
    </row>
    <row r="43" spans="2:35" ht="15" customHeight="1" thickBot="1" x14ac:dyDescent="0.3">
      <c r="B43" s="96"/>
      <c r="C43" s="97"/>
      <c r="D43" s="97"/>
      <c r="E43" s="97"/>
      <c r="F43" s="97"/>
      <c r="G43" s="84" t="s">
        <v>152</v>
      </c>
      <c r="H43" s="84"/>
      <c r="I43" s="84"/>
      <c r="J43" s="84"/>
      <c r="K43" s="108"/>
      <c r="L43" s="105"/>
      <c r="M43" s="9"/>
      <c r="N43" s="77"/>
      <c r="O43" s="78"/>
      <c r="P43" s="78"/>
      <c r="Q43" s="78"/>
      <c r="R43" s="78"/>
      <c r="S43" s="78"/>
      <c r="T43" s="78"/>
      <c r="U43" s="78"/>
      <c r="V43" s="146"/>
      <c r="W43" s="84" t="s">
        <v>40</v>
      </c>
      <c r="X43" s="84"/>
      <c r="Y43" s="84"/>
      <c r="Z43" s="84"/>
      <c r="AA43" s="84"/>
      <c r="AB43" s="104"/>
      <c r="AC43" s="105"/>
      <c r="AD43" s="5"/>
      <c r="AE43" s="5"/>
      <c r="AF43" s="5"/>
      <c r="AG43" s="5"/>
      <c r="AH43" s="5"/>
      <c r="AI43" s="5"/>
    </row>
    <row r="44" spans="2:35" ht="15" customHeight="1" x14ac:dyDescent="0.25">
      <c r="B44" s="92" t="s">
        <v>12</v>
      </c>
      <c r="C44" s="93"/>
      <c r="D44" s="93"/>
      <c r="E44" s="93"/>
      <c r="F44" s="93"/>
      <c r="G44" s="81" t="s">
        <v>136</v>
      </c>
      <c r="H44" s="81"/>
      <c r="I44" s="81"/>
      <c r="J44" s="81"/>
      <c r="K44" s="102"/>
      <c r="L44" s="103"/>
      <c r="M44" s="9"/>
      <c r="N44" s="184" t="s">
        <v>18</v>
      </c>
      <c r="O44" s="185"/>
      <c r="P44" s="185"/>
      <c r="Q44" s="185"/>
      <c r="R44" s="185"/>
      <c r="S44" s="185"/>
      <c r="T44" s="185"/>
      <c r="U44" s="185"/>
      <c r="V44" s="186"/>
      <c r="W44" s="81" t="s">
        <v>48</v>
      </c>
      <c r="X44" s="81"/>
      <c r="Y44" s="81"/>
      <c r="Z44" s="81"/>
      <c r="AA44" s="81"/>
      <c r="AB44" s="102" t="s">
        <v>162</v>
      </c>
      <c r="AC44" s="103"/>
      <c r="AD44" s="5"/>
      <c r="AE44" s="5"/>
      <c r="AF44" s="5"/>
      <c r="AG44" s="5"/>
      <c r="AH44" s="5"/>
      <c r="AI44" s="5"/>
    </row>
    <row r="45" spans="2:35" ht="15" customHeight="1" thickBot="1" x14ac:dyDescent="0.3">
      <c r="B45" s="94"/>
      <c r="C45" s="95"/>
      <c r="D45" s="95"/>
      <c r="E45" s="95"/>
      <c r="F45" s="95"/>
      <c r="G45" s="109" t="s">
        <v>47</v>
      </c>
      <c r="H45" s="109"/>
      <c r="I45" s="109"/>
      <c r="J45" s="109"/>
      <c r="K45" s="106" t="s">
        <v>162</v>
      </c>
      <c r="L45" s="107"/>
      <c r="M45" s="9"/>
      <c r="N45" s="187"/>
      <c r="O45" s="188"/>
      <c r="P45" s="188"/>
      <c r="Q45" s="188"/>
      <c r="R45" s="188"/>
      <c r="S45" s="188"/>
      <c r="T45" s="188"/>
      <c r="U45" s="188"/>
      <c r="V45" s="189"/>
      <c r="W45" s="84" t="s">
        <v>40</v>
      </c>
      <c r="X45" s="84"/>
      <c r="Y45" s="84"/>
      <c r="Z45" s="84"/>
      <c r="AA45" s="84"/>
      <c r="AB45" s="108"/>
      <c r="AC45" s="105"/>
      <c r="AD45" s="5"/>
      <c r="AE45" s="5"/>
      <c r="AF45" s="5"/>
      <c r="AG45" s="5"/>
      <c r="AH45" s="5"/>
      <c r="AI45" s="5"/>
    </row>
    <row r="46" spans="2:35" ht="15" customHeight="1" thickBot="1" x14ac:dyDescent="0.3">
      <c r="B46" s="96"/>
      <c r="C46" s="97"/>
      <c r="D46" s="97"/>
      <c r="E46" s="97"/>
      <c r="F46" s="97"/>
      <c r="G46" s="84"/>
      <c r="H46" s="84"/>
      <c r="I46" s="84"/>
      <c r="J46" s="84"/>
      <c r="K46" s="108"/>
      <c r="L46" s="105"/>
      <c r="M46" s="9"/>
      <c r="N46" s="184" t="s">
        <v>150</v>
      </c>
      <c r="O46" s="185"/>
      <c r="P46" s="185"/>
      <c r="Q46" s="185"/>
      <c r="R46" s="185"/>
      <c r="S46" s="185"/>
      <c r="T46" s="185"/>
      <c r="U46" s="185"/>
      <c r="V46" s="186"/>
      <c r="W46" s="81" t="s">
        <v>48</v>
      </c>
      <c r="X46" s="81"/>
      <c r="Y46" s="81"/>
      <c r="Z46" s="81"/>
      <c r="AA46" s="81"/>
      <c r="AB46" s="104" t="s">
        <v>162</v>
      </c>
      <c r="AC46" s="105"/>
      <c r="AD46" s="5"/>
      <c r="AE46" s="5"/>
      <c r="AF46" s="5"/>
      <c r="AG46" s="5"/>
      <c r="AH46" s="5"/>
      <c r="AI46" s="5"/>
    </row>
    <row r="47" spans="2:35" ht="15" customHeight="1" thickBot="1" x14ac:dyDescent="0.3">
      <c r="B47" s="92" t="s">
        <v>11</v>
      </c>
      <c r="C47" s="93"/>
      <c r="D47" s="93"/>
      <c r="E47" s="93"/>
      <c r="F47" s="93"/>
      <c r="G47" s="81" t="s">
        <v>59</v>
      </c>
      <c r="H47" s="81"/>
      <c r="I47" s="81"/>
      <c r="J47" s="81"/>
      <c r="K47" s="110"/>
      <c r="L47" s="103"/>
      <c r="M47" s="9"/>
      <c r="N47" s="187"/>
      <c r="O47" s="188"/>
      <c r="P47" s="188"/>
      <c r="Q47" s="188"/>
      <c r="R47" s="188"/>
      <c r="S47" s="188"/>
      <c r="T47" s="188"/>
      <c r="U47" s="188"/>
      <c r="V47" s="189"/>
      <c r="W47" s="84" t="s">
        <v>40</v>
      </c>
      <c r="X47" s="84"/>
      <c r="Y47" s="84"/>
      <c r="Z47" s="84"/>
      <c r="AA47" s="84"/>
      <c r="AB47" s="104"/>
      <c r="AC47" s="105"/>
      <c r="AD47" s="5"/>
      <c r="AE47" s="5"/>
      <c r="AF47" s="5"/>
      <c r="AG47" s="5"/>
      <c r="AH47" s="5"/>
      <c r="AI47" s="5"/>
    </row>
    <row r="48" spans="2:35" ht="17.25" x14ac:dyDescent="0.25">
      <c r="B48" s="94"/>
      <c r="C48" s="95"/>
      <c r="D48" s="95"/>
      <c r="E48" s="95"/>
      <c r="F48" s="95"/>
      <c r="G48" s="109" t="s">
        <v>137</v>
      </c>
      <c r="H48" s="109"/>
      <c r="I48" s="109"/>
      <c r="J48" s="109"/>
      <c r="K48" s="106" t="s">
        <v>162</v>
      </c>
      <c r="L48" s="107"/>
      <c r="M48" s="9"/>
      <c r="N48" s="121" t="s">
        <v>20</v>
      </c>
      <c r="O48" s="122"/>
      <c r="P48" s="122"/>
      <c r="Q48" s="122"/>
      <c r="R48" s="122"/>
      <c r="S48" s="122"/>
      <c r="T48" s="122"/>
      <c r="U48" s="122"/>
      <c r="V48" s="138"/>
      <c r="W48" s="81" t="s">
        <v>48</v>
      </c>
      <c r="X48" s="81"/>
      <c r="Y48" s="81"/>
      <c r="Z48" s="81"/>
      <c r="AA48" s="81"/>
      <c r="AB48" s="190" t="s">
        <v>164</v>
      </c>
      <c r="AC48" s="191"/>
      <c r="AD48" s="5"/>
      <c r="AE48" s="5"/>
      <c r="AF48" s="5"/>
      <c r="AG48" s="5"/>
      <c r="AH48" s="5"/>
      <c r="AI48" s="5"/>
    </row>
    <row r="49" spans="2:39" ht="18" thickBot="1" x14ac:dyDescent="0.3">
      <c r="B49" s="96"/>
      <c r="C49" s="97"/>
      <c r="D49" s="97"/>
      <c r="E49" s="97"/>
      <c r="F49" s="97"/>
      <c r="G49" s="84" t="s">
        <v>139</v>
      </c>
      <c r="H49" s="84"/>
      <c r="I49" s="84"/>
      <c r="J49" s="84"/>
      <c r="K49" s="108"/>
      <c r="L49" s="105"/>
      <c r="M49" s="9"/>
      <c r="N49" s="127"/>
      <c r="O49" s="128"/>
      <c r="P49" s="128"/>
      <c r="Q49" s="128"/>
      <c r="R49" s="128"/>
      <c r="S49" s="128"/>
      <c r="T49" s="128"/>
      <c r="U49" s="128"/>
      <c r="V49" s="140"/>
      <c r="W49" s="84" t="s">
        <v>40</v>
      </c>
      <c r="X49" s="84"/>
      <c r="Y49" s="84"/>
      <c r="Z49" s="84"/>
      <c r="AA49" s="84"/>
      <c r="AB49" s="192"/>
      <c r="AC49" s="193"/>
      <c r="AD49" s="5"/>
      <c r="AE49" s="5"/>
      <c r="AF49" s="5"/>
      <c r="AG49" s="5"/>
      <c r="AH49" s="5"/>
      <c r="AI49" s="5"/>
    </row>
    <row r="50" spans="2:39" ht="15" customHeight="1" thickBot="1" x14ac:dyDescent="0.3">
      <c r="B50" s="92" t="s">
        <v>10</v>
      </c>
      <c r="C50" s="93"/>
      <c r="D50" s="93"/>
      <c r="E50" s="93"/>
      <c r="F50" s="93"/>
      <c r="G50" s="81" t="s">
        <v>136</v>
      </c>
      <c r="H50" s="81"/>
      <c r="I50" s="81"/>
      <c r="J50" s="81"/>
      <c r="K50" s="102"/>
      <c r="L50" s="103"/>
      <c r="M50" s="9"/>
      <c r="N50" s="210" t="s">
        <v>63</v>
      </c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2"/>
      <c r="AD50" s="5"/>
      <c r="AE50" s="5"/>
      <c r="AF50" s="5"/>
      <c r="AG50" s="5"/>
      <c r="AH50" s="5"/>
      <c r="AI50" s="5"/>
    </row>
    <row r="51" spans="2:39" ht="15" customHeight="1" x14ac:dyDescent="0.25">
      <c r="B51" s="94"/>
      <c r="C51" s="95"/>
      <c r="D51" s="95"/>
      <c r="E51" s="95"/>
      <c r="F51" s="95"/>
      <c r="G51" s="109" t="s">
        <v>47</v>
      </c>
      <c r="H51" s="109"/>
      <c r="I51" s="109"/>
      <c r="J51" s="109"/>
      <c r="K51" s="106" t="s">
        <v>162</v>
      </c>
      <c r="L51" s="107"/>
      <c r="M51" s="9"/>
      <c r="N51" s="121" t="s">
        <v>163</v>
      </c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3"/>
      <c r="AD51" s="5"/>
      <c r="AE51" s="5"/>
      <c r="AF51" s="5"/>
      <c r="AG51" s="5"/>
      <c r="AH51" s="5"/>
      <c r="AI51" s="5"/>
    </row>
    <row r="52" spans="2:39" ht="15" customHeight="1" thickBot="1" x14ac:dyDescent="0.3">
      <c r="B52" s="96"/>
      <c r="C52" s="97"/>
      <c r="D52" s="97"/>
      <c r="E52" s="97"/>
      <c r="F52" s="97"/>
      <c r="G52" s="84"/>
      <c r="H52" s="84"/>
      <c r="I52" s="84"/>
      <c r="J52" s="84"/>
      <c r="K52" s="84"/>
      <c r="L52" s="85"/>
      <c r="M52" s="9"/>
      <c r="N52" s="127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9"/>
      <c r="AD52" s="5"/>
      <c r="AE52" s="5"/>
      <c r="AF52" s="5"/>
      <c r="AG52" s="5"/>
      <c r="AH52" s="5"/>
      <c r="AI52" s="5"/>
    </row>
    <row r="53" spans="2:39" ht="15" customHeight="1" thickBot="1" x14ac:dyDescent="0.3">
      <c r="B53" s="62"/>
      <c r="C53" s="4"/>
      <c r="D53" s="4"/>
      <c r="E53" s="4"/>
      <c r="F53" s="4"/>
      <c r="G53" s="4"/>
      <c r="H53" s="4"/>
      <c r="I53" s="4"/>
      <c r="J53" s="4"/>
      <c r="K53" s="4"/>
      <c r="L53" s="4"/>
      <c r="M53" s="64"/>
      <c r="N53" s="6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69"/>
      <c r="AD53" s="5"/>
      <c r="AE53" s="5"/>
      <c r="AF53" s="5"/>
      <c r="AG53" s="5"/>
      <c r="AH53" s="5"/>
      <c r="AI53" s="5"/>
    </row>
    <row r="54" spans="2:39" ht="15" customHeight="1" thickBot="1" x14ac:dyDescent="0.3">
      <c r="B54" s="111" t="s">
        <v>21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3"/>
      <c r="AD54" s="7"/>
      <c r="AE54" s="7"/>
      <c r="AF54" s="7"/>
      <c r="AG54" s="7"/>
      <c r="AH54" s="7"/>
      <c r="AI54" s="5"/>
    </row>
    <row r="55" spans="2:39" ht="15" customHeight="1" thickBot="1" x14ac:dyDescent="0.3">
      <c r="B55" s="86" t="s">
        <v>165</v>
      </c>
      <c r="C55" s="87"/>
      <c r="D55" s="87"/>
      <c r="E55" s="87"/>
      <c r="F55" s="98"/>
      <c r="G55" s="100" t="s">
        <v>141</v>
      </c>
      <c r="H55" s="101"/>
      <c r="I55" s="101"/>
      <c r="J55" s="81" t="s">
        <v>140</v>
      </c>
      <c r="K55" s="81"/>
      <c r="L55" s="82"/>
      <c r="M55" s="9"/>
      <c r="N55" s="86" t="s">
        <v>23</v>
      </c>
      <c r="O55" s="87"/>
      <c r="P55" s="87"/>
      <c r="Q55" s="87"/>
      <c r="R55" s="87"/>
      <c r="S55" s="87"/>
      <c r="T55" s="87"/>
      <c r="U55" s="87"/>
      <c r="V55" s="98"/>
      <c r="W55" s="80" t="s">
        <v>48</v>
      </c>
      <c r="X55" s="81"/>
      <c r="Y55" s="81"/>
      <c r="Z55" s="81"/>
      <c r="AA55" s="81"/>
      <c r="AB55" s="104" t="s">
        <v>162</v>
      </c>
      <c r="AC55" s="105"/>
      <c r="AD55" s="5"/>
      <c r="AE55" s="5"/>
      <c r="AF55" s="5"/>
      <c r="AG55" s="5"/>
      <c r="AH55" s="5"/>
      <c r="AI55" s="5"/>
    </row>
    <row r="56" spans="2:39" ht="15" customHeight="1" thickBot="1" x14ac:dyDescent="0.3">
      <c r="B56" s="88"/>
      <c r="C56" s="89"/>
      <c r="D56" s="89"/>
      <c r="E56" s="89"/>
      <c r="F56" s="99"/>
      <c r="G56" s="83">
        <v>2100</v>
      </c>
      <c r="H56" s="84"/>
      <c r="I56" s="84"/>
      <c r="J56" s="84">
        <v>1200</v>
      </c>
      <c r="K56" s="84"/>
      <c r="L56" s="85"/>
      <c r="M56" s="9"/>
      <c r="N56" s="88"/>
      <c r="O56" s="89"/>
      <c r="P56" s="89"/>
      <c r="Q56" s="89"/>
      <c r="R56" s="89"/>
      <c r="S56" s="89"/>
      <c r="T56" s="89"/>
      <c r="U56" s="89"/>
      <c r="V56" s="99"/>
      <c r="W56" s="83" t="s">
        <v>40</v>
      </c>
      <c r="X56" s="84"/>
      <c r="Y56" s="84"/>
      <c r="Z56" s="84"/>
      <c r="AA56" s="84"/>
      <c r="AB56" s="104"/>
      <c r="AC56" s="10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2:39" ht="15" customHeight="1" x14ac:dyDescent="0.25">
      <c r="B57" s="86" t="s">
        <v>157</v>
      </c>
      <c r="C57" s="87"/>
      <c r="D57" s="87"/>
      <c r="E57" s="87"/>
      <c r="F57" s="87"/>
      <c r="G57" s="80" t="s">
        <v>136</v>
      </c>
      <c r="H57" s="81"/>
      <c r="I57" s="81"/>
      <c r="J57" s="81"/>
      <c r="K57" s="102"/>
      <c r="L57" s="103"/>
      <c r="M57" s="9"/>
      <c r="N57" s="92" t="s">
        <v>57</v>
      </c>
      <c r="O57" s="93"/>
      <c r="P57" s="93"/>
      <c r="Q57" s="93"/>
      <c r="R57" s="93"/>
      <c r="S57" s="93"/>
      <c r="T57" s="93"/>
      <c r="U57" s="93"/>
      <c r="V57" s="147"/>
      <c r="W57" s="80" t="s">
        <v>136</v>
      </c>
      <c r="X57" s="81"/>
      <c r="Y57" s="81"/>
      <c r="Z57" s="81"/>
      <c r="AA57" s="81"/>
      <c r="AB57" s="102"/>
      <c r="AC57" s="103"/>
      <c r="AD57" s="5"/>
      <c r="AE57" s="5"/>
      <c r="AF57" s="5"/>
      <c r="AG57" s="5"/>
      <c r="AH57" s="5"/>
      <c r="AI57" s="9"/>
    </row>
    <row r="58" spans="2:39" ht="15" customHeight="1" thickBot="1" x14ac:dyDescent="0.3">
      <c r="B58" s="88"/>
      <c r="C58" s="89"/>
      <c r="D58" s="89"/>
      <c r="E58" s="89"/>
      <c r="F58" s="89"/>
      <c r="G58" s="83" t="s">
        <v>47</v>
      </c>
      <c r="H58" s="84"/>
      <c r="I58" s="84"/>
      <c r="J58" s="84"/>
      <c r="K58" s="104" t="s">
        <v>162</v>
      </c>
      <c r="L58" s="105"/>
      <c r="M58" s="9"/>
      <c r="N58" s="94"/>
      <c r="O58" s="95"/>
      <c r="P58" s="95"/>
      <c r="Q58" s="95"/>
      <c r="R58" s="95"/>
      <c r="S58" s="95"/>
      <c r="T58" s="95"/>
      <c r="U58" s="95"/>
      <c r="V58" s="218"/>
      <c r="W58" s="118" t="s">
        <v>47</v>
      </c>
      <c r="X58" s="109"/>
      <c r="Y58" s="109"/>
      <c r="Z58" s="109"/>
      <c r="AA58" s="109"/>
      <c r="AB58" s="106"/>
      <c r="AC58" s="107"/>
      <c r="AD58" s="5"/>
      <c r="AE58" s="5"/>
      <c r="AF58" s="5"/>
      <c r="AG58" s="5"/>
      <c r="AH58" s="5"/>
      <c r="AI58" s="9"/>
    </row>
    <row r="59" spans="2:39" ht="15" customHeight="1" thickBot="1" x14ac:dyDescent="0.3">
      <c r="B59" s="86" t="s">
        <v>158</v>
      </c>
      <c r="C59" s="87"/>
      <c r="D59" s="87"/>
      <c r="E59" s="87"/>
      <c r="F59" s="87"/>
      <c r="G59" s="80" t="s">
        <v>136</v>
      </c>
      <c r="H59" s="81"/>
      <c r="I59" s="81"/>
      <c r="J59" s="81"/>
      <c r="K59" s="102"/>
      <c r="L59" s="103"/>
      <c r="M59" s="9"/>
      <c r="N59" s="96"/>
      <c r="O59" s="97"/>
      <c r="P59" s="97"/>
      <c r="Q59" s="97"/>
      <c r="R59" s="97"/>
      <c r="S59" s="97"/>
      <c r="T59" s="97"/>
      <c r="U59" s="97"/>
      <c r="V59" s="148"/>
      <c r="W59" s="216" t="s">
        <v>147</v>
      </c>
      <c r="X59" s="217"/>
      <c r="Y59" s="214" t="s">
        <v>148</v>
      </c>
      <c r="Z59" s="217"/>
      <c r="AA59" s="217"/>
      <c r="AB59" s="664"/>
      <c r="AC59" s="665"/>
      <c r="AD59" s="5"/>
      <c r="AE59" s="5"/>
      <c r="AF59" s="5"/>
      <c r="AG59" s="5"/>
      <c r="AH59" s="5"/>
      <c r="AI59" s="5"/>
    </row>
    <row r="60" spans="2:39" ht="15" customHeight="1" thickBot="1" x14ac:dyDescent="0.3">
      <c r="B60" s="88"/>
      <c r="C60" s="89"/>
      <c r="D60" s="89"/>
      <c r="E60" s="89"/>
      <c r="F60" s="89"/>
      <c r="G60" s="83" t="s">
        <v>47</v>
      </c>
      <c r="H60" s="84"/>
      <c r="I60" s="84"/>
      <c r="J60" s="84"/>
      <c r="K60" s="104" t="s">
        <v>162</v>
      </c>
      <c r="L60" s="105"/>
      <c r="M60" s="9"/>
      <c r="N60" s="86" t="s">
        <v>99</v>
      </c>
      <c r="O60" s="87"/>
      <c r="P60" s="87"/>
      <c r="Q60" s="87"/>
      <c r="R60" s="87"/>
      <c r="S60" s="87"/>
      <c r="T60" s="87"/>
      <c r="U60" s="87"/>
      <c r="V60" s="87"/>
      <c r="W60" s="80" t="s">
        <v>48</v>
      </c>
      <c r="X60" s="81"/>
      <c r="Y60" s="81"/>
      <c r="Z60" s="81"/>
      <c r="AA60" s="81"/>
      <c r="AB60" s="104" t="s">
        <v>162</v>
      </c>
      <c r="AC60" s="105"/>
      <c r="AD60" s="5"/>
      <c r="AE60" s="5"/>
      <c r="AF60" s="5"/>
      <c r="AG60" s="5"/>
      <c r="AH60" s="5"/>
      <c r="AI60" s="5"/>
    </row>
    <row r="61" spans="2:39" ht="15" customHeight="1" thickBot="1" x14ac:dyDescent="0.3">
      <c r="B61" s="75" t="s">
        <v>166</v>
      </c>
      <c r="C61" s="76"/>
      <c r="D61" s="76"/>
      <c r="E61" s="76"/>
      <c r="F61" s="76"/>
      <c r="G61" s="80" t="s">
        <v>53</v>
      </c>
      <c r="H61" s="81"/>
      <c r="I61" s="81"/>
      <c r="J61" s="81"/>
      <c r="K61" s="110"/>
      <c r="L61" s="103"/>
      <c r="M61" s="9"/>
      <c r="N61" s="88"/>
      <c r="O61" s="89"/>
      <c r="P61" s="89"/>
      <c r="Q61" s="89"/>
      <c r="R61" s="89"/>
      <c r="S61" s="89"/>
      <c r="T61" s="89"/>
      <c r="U61" s="89"/>
      <c r="V61" s="89"/>
      <c r="W61" s="83" t="s">
        <v>40</v>
      </c>
      <c r="X61" s="84"/>
      <c r="Y61" s="84"/>
      <c r="Z61" s="84"/>
      <c r="AA61" s="84"/>
      <c r="AB61" s="104"/>
      <c r="AC61" s="105"/>
      <c r="AD61" s="5"/>
      <c r="AE61" s="5"/>
      <c r="AF61" s="5"/>
      <c r="AG61" s="5"/>
      <c r="AH61" s="5"/>
      <c r="AI61" s="5"/>
    </row>
    <row r="62" spans="2:39" ht="15" customHeight="1" thickBot="1" x14ac:dyDescent="0.3">
      <c r="B62" s="77"/>
      <c r="C62" s="78"/>
      <c r="D62" s="78"/>
      <c r="E62" s="78"/>
      <c r="F62" s="78"/>
      <c r="G62" s="83" t="s">
        <v>54</v>
      </c>
      <c r="H62" s="84"/>
      <c r="I62" s="84"/>
      <c r="J62" s="84"/>
      <c r="K62" s="104" t="s">
        <v>162</v>
      </c>
      <c r="L62" s="105"/>
      <c r="M62" s="9"/>
      <c r="N62" s="92" t="s">
        <v>58</v>
      </c>
      <c r="O62" s="93"/>
      <c r="P62" s="93"/>
      <c r="Q62" s="93"/>
      <c r="R62" s="93"/>
      <c r="S62" s="93"/>
      <c r="T62" s="93"/>
      <c r="U62" s="93"/>
      <c r="V62" s="147"/>
      <c r="W62" s="80" t="s">
        <v>136</v>
      </c>
      <c r="X62" s="81"/>
      <c r="Y62" s="81"/>
      <c r="Z62" s="81"/>
      <c r="AA62" s="81"/>
      <c r="AB62" s="102"/>
      <c r="AC62" s="103"/>
      <c r="AD62" s="5"/>
      <c r="AE62" s="5"/>
      <c r="AF62" s="5"/>
      <c r="AG62" s="5"/>
      <c r="AH62" s="5"/>
      <c r="AI62" s="9"/>
    </row>
    <row r="63" spans="2:39" ht="15" customHeight="1" thickBot="1" x14ac:dyDescent="0.3">
      <c r="B63" s="80" t="s">
        <v>50</v>
      </c>
      <c r="C63" s="81"/>
      <c r="D63" s="81"/>
      <c r="E63" s="81"/>
      <c r="F63" s="82"/>
      <c r="G63" s="80" t="s">
        <v>48</v>
      </c>
      <c r="H63" s="81"/>
      <c r="I63" s="81"/>
      <c r="J63" s="81"/>
      <c r="K63" s="102" t="s">
        <v>162</v>
      </c>
      <c r="L63" s="103"/>
      <c r="M63" s="9"/>
      <c r="N63" s="94"/>
      <c r="O63" s="95"/>
      <c r="P63" s="95"/>
      <c r="Q63" s="95"/>
      <c r="R63" s="95"/>
      <c r="S63" s="95"/>
      <c r="T63" s="95"/>
      <c r="U63" s="95"/>
      <c r="V63" s="218"/>
      <c r="W63" s="118" t="s">
        <v>47</v>
      </c>
      <c r="X63" s="109"/>
      <c r="Y63" s="109"/>
      <c r="Z63" s="109"/>
      <c r="AA63" s="109"/>
      <c r="AB63" s="106"/>
      <c r="AC63" s="107"/>
      <c r="AD63" s="5"/>
      <c r="AE63" s="5"/>
      <c r="AF63" s="5"/>
      <c r="AG63" s="5"/>
      <c r="AH63" s="5"/>
      <c r="AI63" s="9"/>
    </row>
    <row r="64" spans="2:39" ht="15" customHeight="1" thickBot="1" x14ac:dyDescent="0.3">
      <c r="B64" s="83"/>
      <c r="C64" s="84"/>
      <c r="D64" s="84"/>
      <c r="E64" s="84"/>
      <c r="F64" s="85"/>
      <c r="G64" s="228" t="s">
        <v>40</v>
      </c>
      <c r="H64" s="170"/>
      <c r="I64" s="170"/>
      <c r="J64" s="170"/>
      <c r="K64" s="231"/>
      <c r="L64" s="232"/>
      <c r="M64" s="9"/>
      <c r="N64" s="96"/>
      <c r="O64" s="97"/>
      <c r="P64" s="97"/>
      <c r="Q64" s="97"/>
      <c r="R64" s="97"/>
      <c r="S64" s="97"/>
      <c r="T64" s="97"/>
      <c r="U64" s="97"/>
      <c r="V64" s="148"/>
      <c r="W64" s="210" t="s">
        <v>147</v>
      </c>
      <c r="X64" s="211"/>
      <c r="Y64" s="213" t="s">
        <v>148</v>
      </c>
      <c r="Z64" s="213"/>
      <c r="AA64" s="213"/>
      <c r="AB64" s="664"/>
      <c r="AC64" s="665"/>
      <c r="AD64" s="5"/>
      <c r="AE64" s="5"/>
      <c r="AF64" s="5"/>
      <c r="AG64" s="5"/>
      <c r="AH64" s="5"/>
      <c r="AI64" s="9"/>
    </row>
    <row r="65" spans="2:35" ht="17.25" customHeight="1" thickBot="1" x14ac:dyDescent="0.3">
      <c r="B65" s="75" t="s">
        <v>49</v>
      </c>
      <c r="C65" s="76"/>
      <c r="D65" s="76"/>
      <c r="E65" s="76"/>
      <c r="F65" s="76"/>
      <c r="G65" s="80" t="s">
        <v>136</v>
      </c>
      <c r="H65" s="81"/>
      <c r="I65" s="81"/>
      <c r="J65" s="81"/>
      <c r="K65" s="182"/>
      <c r="L65" s="183"/>
      <c r="M65" s="9"/>
      <c r="N65" s="86" t="s">
        <v>17</v>
      </c>
      <c r="O65" s="87"/>
      <c r="P65" s="87"/>
      <c r="Q65" s="87"/>
      <c r="R65" s="87"/>
      <c r="S65" s="87"/>
      <c r="T65" s="87"/>
      <c r="U65" s="87"/>
      <c r="V65" s="98"/>
      <c r="W65" s="100" t="s">
        <v>48</v>
      </c>
      <c r="X65" s="101"/>
      <c r="Y65" s="101"/>
      <c r="Z65" s="101"/>
      <c r="AA65" s="101"/>
      <c r="AB65" s="173" t="s">
        <v>162</v>
      </c>
      <c r="AC65" s="174"/>
      <c r="AD65" s="5"/>
      <c r="AE65" s="5"/>
      <c r="AF65" s="5"/>
      <c r="AG65" s="5"/>
      <c r="AH65" s="5"/>
      <c r="AI65" s="9"/>
    </row>
    <row r="66" spans="2:35" ht="20.25" customHeight="1" thickBot="1" x14ac:dyDescent="0.3">
      <c r="B66" s="77"/>
      <c r="C66" s="78"/>
      <c r="D66" s="78"/>
      <c r="E66" s="78"/>
      <c r="F66" s="78"/>
      <c r="G66" s="228" t="s">
        <v>47</v>
      </c>
      <c r="H66" s="170"/>
      <c r="I66" s="170"/>
      <c r="J66" s="170"/>
      <c r="K66" s="229" t="s">
        <v>162</v>
      </c>
      <c r="L66" s="230"/>
      <c r="M66" s="9"/>
      <c r="N66" s="88"/>
      <c r="O66" s="89"/>
      <c r="P66" s="89"/>
      <c r="Q66" s="89"/>
      <c r="R66" s="89"/>
      <c r="S66" s="89"/>
      <c r="T66" s="89"/>
      <c r="U66" s="89"/>
      <c r="V66" s="99"/>
      <c r="W66" s="171" t="s">
        <v>40</v>
      </c>
      <c r="X66" s="172"/>
      <c r="Y66" s="172"/>
      <c r="Z66" s="172"/>
      <c r="AA66" s="172"/>
      <c r="AB66" s="173"/>
      <c r="AC66" s="174"/>
      <c r="AD66" s="5"/>
      <c r="AE66" s="5"/>
      <c r="AF66" s="5"/>
      <c r="AG66" s="5"/>
      <c r="AH66" s="5"/>
      <c r="AI66" s="9"/>
    </row>
    <row r="67" spans="2:35" ht="18.75" customHeight="1" x14ac:dyDescent="0.25">
      <c r="B67" s="86" t="s">
        <v>154</v>
      </c>
      <c r="C67" s="87"/>
      <c r="D67" s="87"/>
      <c r="E67" s="87"/>
      <c r="F67" s="87"/>
      <c r="G67" s="80" t="s">
        <v>136</v>
      </c>
      <c r="H67" s="81"/>
      <c r="I67" s="81"/>
      <c r="J67" s="81"/>
      <c r="K67" s="102"/>
      <c r="L67" s="103"/>
      <c r="M67" s="9"/>
      <c r="N67" s="194" t="s">
        <v>63</v>
      </c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6"/>
      <c r="AD67" s="5"/>
      <c r="AE67" s="5"/>
      <c r="AF67" s="5"/>
      <c r="AG67" s="5"/>
      <c r="AH67" s="5"/>
      <c r="AI67" s="9"/>
    </row>
    <row r="68" spans="2:35" ht="18" customHeight="1" thickBot="1" x14ac:dyDescent="0.3">
      <c r="B68" s="88"/>
      <c r="C68" s="89"/>
      <c r="D68" s="89"/>
      <c r="E68" s="89"/>
      <c r="F68" s="89"/>
      <c r="G68" s="83" t="s">
        <v>47</v>
      </c>
      <c r="H68" s="84"/>
      <c r="I68" s="84"/>
      <c r="J68" s="84"/>
      <c r="K68" s="104" t="s">
        <v>162</v>
      </c>
      <c r="L68" s="105"/>
      <c r="M68" s="9"/>
      <c r="N68" s="197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9"/>
      <c r="AD68" s="5"/>
      <c r="AE68" s="5"/>
      <c r="AF68" s="5"/>
      <c r="AG68" s="5"/>
      <c r="AH68" s="5"/>
      <c r="AI68" s="9"/>
    </row>
    <row r="69" spans="2:35" ht="17.25" customHeight="1" x14ac:dyDescent="0.25">
      <c r="B69" s="86" t="s">
        <v>155</v>
      </c>
      <c r="C69" s="87"/>
      <c r="D69" s="87"/>
      <c r="E69" s="87"/>
      <c r="F69" s="98"/>
      <c r="G69" s="80" t="s">
        <v>136</v>
      </c>
      <c r="H69" s="81"/>
      <c r="I69" s="81"/>
      <c r="J69" s="81"/>
      <c r="K69" s="102"/>
      <c r="L69" s="103"/>
      <c r="M69" s="9"/>
      <c r="N69" s="197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9"/>
      <c r="AD69" s="5"/>
      <c r="AE69" s="5"/>
      <c r="AF69" s="5"/>
      <c r="AG69" s="5"/>
      <c r="AH69" s="5"/>
      <c r="AI69" s="9"/>
    </row>
    <row r="70" spans="2:35" ht="18" customHeight="1" thickBot="1" x14ac:dyDescent="0.3">
      <c r="B70" s="88"/>
      <c r="C70" s="89"/>
      <c r="D70" s="89"/>
      <c r="E70" s="89"/>
      <c r="F70" s="99"/>
      <c r="G70" s="83" t="s">
        <v>47</v>
      </c>
      <c r="H70" s="84"/>
      <c r="I70" s="84"/>
      <c r="J70" s="84"/>
      <c r="K70" s="104" t="s">
        <v>162</v>
      </c>
      <c r="L70" s="105"/>
      <c r="M70" s="9"/>
      <c r="N70" s="200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2"/>
      <c r="AD70" s="5"/>
      <c r="AE70" s="5"/>
      <c r="AF70" s="5"/>
      <c r="AG70" s="5"/>
      <c r="AH70" s="5"/>
      <c r="AI70" s="9"/>
    </row>
    <row r="71" spans="2:35" ht="15" customHeight="1" x14ac:dyDescent="0.25">
      <c r="B71" s="58"/>
      <c r="C71" s="46"/>
      <c r="D71" s="46"/>
      <c r="E71" s="46"/>
      <c r="F71" s="46"/>
      <c r="G71" s="79"/>
      <c r="H71" s="79"/>
      <c r="I71" s="79"/>
      <c r="J71" s="79"/>
      <c r="K71" s="79"/>
      <c r="L71" s="79"/>
      <c r="M71" s="9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2"/>
      <c r="AD71" s="5"/>
      <c r="AE71" s="5"/>
      <c r="AF71" s="5"/>
      <c r="AG71" s="5"/>
      <c r="AH71" s="5"/>
      <c r="AI71" s="9"/>
    </row>
    <row r="72" spans="2:35" ht="15" customHeight="1" thickBot="1" x14ac:dyDescent="0.3">
      <c r="B72" s="6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9"/>
      <c r="AD72" s="5"/>
      <c r="AE72" s="5"/>
      <c r="AF72" s="5"/>
      <c r="AG72" s="5"/>
      <c r="AH72" s="5"/>
      <c r="AI72" s="9"/>
    </row>
    <row r="73" spans="2:35" ht="15" customHeight="1" thickBot="1" x14ac:dyDescent="0.3">
      <c r="B73" s="61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45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60"/>
      <c r="AD73" s="5"/>
      <c r="AE73" s="5"/>
      <c r="AF73" s="5"/>
      <c r="AG73" s="5"/>
      <c r="AH73" s="5"/>
      <c r="AI73" s="9"/>
    </row>
    <row r="74" spans="2:35" ht="15" customHeight="1" x14ac:dyDescent="0.25">
      <c r="B74" s="219" t="s">
        <v>24</v>
      </c>
      <c r="C74" s="220"/>
      <c r="D74" s="221"/>
      <c r="E74" s="225" t="s">
        <v>60</v>
      </c>
      <c r="F74" s="87"/>
      <c r="G74" s="87"/>
      <c r="H74" s="87"/>
      <c r="I74" s="87"/>
      <c r="J74" s="87"/>
      <c r="K74" s="87"/>
      <c r="L74" s="98"/>
      <c r="M74" s="5"/>
      <c r="N74" s="80" t="s">
        <v>25</v>
      </c>
      <c r="O74" s="81"/>
      <c r="P74" s="81"/>
      <c r="Q74" s="81"/>
      <c r="R74" s="81"/>
      <c r="S74" s="227" t="s">
        <v>61</v>
      </c>
      <c r="T74" s="76"/>
      <c r="U74" s="76"/>
      <c r="V74" s="76"/>
      <c r="W74" s="76"/>
      <c r="X74" s="76"/>
      <c r="Y74" s="76"/>
      <c r="Z74" s="76"/>
      <c r="AA74" s="76"/>
      <c r="AB74" s="76"/>
      <c r="AC74" s="115"/>
      <c r="AD74" s="5"/>
      <c r="AE74" s="5"/>
      <c r="AF74" s="5"/>
      <c r="AG74" s="5"/>
      <c r="AH74" s="5"/>
      <c r="AI74" s="9"/>
    </row>
    <row r="75" spans="2:35" ht="15" customHeight="1" thickBot="1" x14ac:dyDescent="0.3">
      <c r="B75" s="222"/>
      <c r="C75" s="223"/>
      <c r="D75" s="224"/>
      <c r="E75" s="226"/>
      <c r="F75" s="89"/>
      <c r="G75" s="89"/>
      <c r="H75" s="89"/>
      <c r="I75" s="89"/>
      <c r="J75" s="89"/>
      <c r="K75" s="89"/>
      <c r="L75" s="99"/>
      <c r="M75" s="5"/>
      <c r="N75" s="83"/>
      <c r="O75" s="84"/>
      <c r="P75" s="84"/>
      <c r="Q75" s="84"/>
      <c r="R75" s="84"/>
      <c r="S75" s="116"/>
      <c r="T75" s="78"/>
      <c r="U75" s="78"/>
      <c r="V75" s="78"/>
      <c r="W75" s="78"/>
      <c r="X75" s="78"/>
      <c r="Y75" s="78"/>
      <c r="Z75" s="78"/>
      <c r="AA75" s="78"/>
      <c r="AB75" s="78"/>
      <c r="AC75" s="117"/>
      <c r="AD75" s="5"/>
      <c r="AE75" s="5"/>
      <c r="AF75" s="5"/>
      <c r="AG75" s="5"/>
      <c r="AH75" s="5"/>
      <c r="AI75" s="9"/>
    </row>
    <row r="76" spans="2:35" ht="15" customHeight="1" x14ac:dyDescent="0.25">
      <c r="B76" s="6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90" t="s">
        <v>26</v>
      </c>
      <c r="O76" s="91"/>
      <c r="P76" s="91"/>
      <c r="Q76" s="91"/>
      <c r="R76" s="9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2"/>
      <c r="AD76" s="5"/>
      <c r="AE76" s="5"/>
      <c r="AF76" s="5"/>
      <c r="AG76" s="5"/>
      <c r="AH76" s="5"/>
      <c r="AI76" s="9"/>
    </row>
    <row r="77" spans="2:35" ht="15" customHeight="1" thickBot="1" x14ac:dyDescent="0.3">
      <c r="B77" s="6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3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5"/>
      <c r="AD77" s="5"/>
      <c r="AE77" s="5"/>
      <c r="AF77" s="5"/>
      <c r="AG77" s="5"/>
      <c r="AH77" s="5"/>
      <c r="AI77" s="9"/>
    </row>
    <row r="78" spans="2:35" ht="15" customHeight="1" thickBot="1" x14ac:dyDescent="0.3">
      <c r="B78" s="62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60"/>
      <c r="AD78" s="5"/>
      <c r="AE78" s="5"/>
      <c r="AF78" s="5"/>
      <c r="AG78" s="5"/>
      <c r="AH78" s="5"/>
      <c r="AI78" s="9"/>
    </row>
    <row r="79" spans="2:35" ht="15" customHeight="1" x14ac:dyDescent="0.25">
      <c r="AD79" s="5"/>
      <c r="AE79" s="5"/>
      <c r="AF79" s="5"/>
      <c r="AG79" s="5"/>
      <c r="AH79" s="5"/>
      <c r="AI79" s="5"/>
    </row>
    <row r="80" spans="2:35" ht="15" customHeight="1" x14ac:dyDescent="0.25">
      <c r="AD80" s="5"/>
      <c r="AE80" s="5"/>
      <c r="AI80" s="5"/>
    </row>
    <row r="81" spans="30:31" ht="15" customHeight="1" x14ac:dyDescent="0.25">
      <c r="AD81" s="5"/>
      <c r="AE81" s="5"/>
    </row>
    <row r="82" spans="30:31" ht="15" customHeight="1" x14ac:dyDescent="0.25">
      <c r="AD82" s="5"/>
      <c r="AE82" s="5"/>
    </row>
    <row r="83" spans="30:31" ht="15" customHeight="1" x14ac:dyDescent="0.25">
      <c r="AD83" s="5"/>
      <c r="AE83" s="5"/>
    </row>
    <row r="84" spans="30:31" ht="15" customHeight="1" x14ac:dyDescent="0.25">
      <c r="AD84" s="5"/>
      <c r="AE84" s="5"/>
    </row>
    <row r="85" spans="30:31" ht="15" customHeight="1" x14ac:dyDescent="0.25"/>
    <row r="86" spans="30:31" ht="15" customHeight="1" x14ac:dyDescent="0.25"/>
  </sheetData>
  <mergeCells count="246">
    <mergeCell ref="G17:H18"/>
    <mergeCell ref="I17:J18"/>
    <mergeCell ref="K17:L18"/>
    <mergeCell ref="K23:L23"/>
    <mergeCell ref="B69:F70"/>
    <mergeCell ref="G69:J69"/>
    <mergeCell ref="K69:L69"/>
    <mergeCell ref="G70:J70"/>
    <mergeCell ref="K70:L70"/>
    <mergeCell ref="G62:J62"/>
    <mergeCell ref="G63:J63"/>
    <mergeCell ref="G64:J64"/>
    <mergeCell ref="K41:L41"/>
    <mergeCell ref="K42:L42"/>
    <mergeCell ref="G32:J32"/>
    <mergeCell ref="G33:J33"/>
    <mergeCell ref="K36:L36"/>
    <mergeCell ref="G39:J39"/>
    <mergeCell ref="G40:J40"/>
    <mergeCell ref="K39:L39"/>
    <mergeCell ref="K43:L43"/>
    <mergeCell ref="K40:L40"/>
    <mergeCell ref="K19:L20"/>
    <mergeCell ref="G21:L22"/>
    <mergeCell ref="W14:AA14"/>
    <mergeCell ref="AB13:AC13"/>
    <mergeCell ref="AB14:AC14"/>
    <mergeCell ref="N32:V33"/>
    <mergeCell ref="N34:V34"/>
    <mergeCell ref="W34:X34"/>
    <mergeCell ref="Y34:AA34"/>
    <mergeCell ref="N23:V24"/>
    <mergeCell ref="W23:AA23"/>
    <mergeCell ref="AB23:AC23"/>
    <mergeCell ref="W24:AA24"/>
    <mergeCell ref="AB24:AC24"/>
    <mergeCell ref="W21:AA21"/>
    <mergeCell ref="W32:AA32"/>
    <mergeCell ref="W33:AA33"/>
    <mergeCell ref="AB32:AC32"/>
    <mergeCell ref="AB33:AC33"/>
    <mergeCell ref="AB34:AC34"/>
    <mergeCell ref="W15:AC16"/>
    <mergeCell ref="W20:AA20"/>
    <mergeCell ref="AB20:AC20"/>
    <mergeCell ref="W19:AA19"/>
    <mergeCell ref="AB19:AC19"/>
    <mergeCell ref="W22:AA22"/>
    <mergeCell ref="B74:D75"/>
    <mergeCell ref="E74:L75"/>
    <mergeCell ref="S74:AC75"/>
    <mergeCell ref="AB61:AC61"/>
    <mergeCell ref="N62:V64"/>
    <mergeCell ref="W62:AA62"/>
    <mergeCell ref="AB62:AC62"/>
    <mergeCell ref="W63:AA63"/>
    <mergeCell ref="AB63:AC63"/>
    <mergeCell ref="G65:J65"/>
    <mergeCell ref="G66:J66"/>
    <mergeCell ref="G67:J67"/>
    <mergeCell ref="G68:J68"/>
    <mergeCell ref="K66:L66"/>
    <mergeCell ref="K67:L67"/>
    <mergeCell ref="K68:L68"/>
    <mergeCell ref="N65:V66"/>
    <mergeCell ref="AB65:AC65"/>
    <mergeCell ref="K71:L71"/>
    <mergeCell ref="G61:J61"/>
    <mergeCell ref="K63:L63"/>
    <mergeCell ref="K64:L64"/>
    <mergeCell ref="K65:L65"/>
    <mergeCell ref="K61:L61"/>
    <mergeCell ref="S76:AC77"/>
    <mergeCell ref="N74:R75"/>
    <mergeCell ref="N76:R77"/>
    <mergeCell ref="AB64:AC64"/>
    <mergeCell ref="N60:V61"/>
    <mergeCell ref="W60:AA60"/>
    <mergeCell ref="AB60:AC60"/>
    <mergeCell ref="W61:AA61"/>
    <mergeCell ref="W58:AA58"/>
    <mergeCell ref="AB58:AC58"/>
    <mergeCell ref="AB59:AC59"/>
    <mergeCell ref="W59:X59"/>
    <mergeCell ref="Y59:AA59"/>
    <mergeCell ref="W64:X64"/>
    <mergeCell ref="Y64:AA64"/>
    <mergeCell ref="N57:V59"/>
    <mergeCell ref="AB55:AC55"/>
    <mergeCell ref="W56:AA56"/>
    <mergeCell ref="AB56:AC56"/>
    <mergeCell ref="W40:AA40"/>
    <mergeCell ref="N42:V43"/>
    <mergeCell ref="N44:V45"/>
    <mergeCell ref="N67:AC70"/>
    <mergeCell ref="N35:V36"/>
    <mergeCell ref="N37:V38"/>
    <mergeCell ref="W35:AA35"/>
    <mergeCell ref="W36:AA36"/>
    <mergeCell ref="W37:AA37"/>
    <mergeCell ref="W38:AA38"/>
    <mergeCell ref="N51:AC52"/>
    <mergeCell ref="N50:AC50"/>
    <mergeCell ref="AB21:AC21"/>
    <mergeCell ref="AB22:AC22"/>
    <mergeCell ref="N46:V47"/>
    <mergeCell ref="AB44:AC44"/>
    <mergeCell ref="AB45:AC45"/>
    <mergeCell ref="AB46:AC46"/>
    <mergeCell ref="AB48:AC49"/>
    <mergeCell ref="AB47:AC47"/>
    <mergeCell ref="W41:AA41"/>
    <mergeCell ref="N48:V49"/>
    <mergeCell ref="W44:AA44"/>
    <mergeCell ref="W45:AA45"/>
    <mergeCell ref="W46:AA46"/>
    <mergeCell ref="K34:L34"/>
    <mergeCell ref="G35:J35"/>
    <mergeCell ref="G36:J36"/>
    <mergeCell ref="K35:L35"/>
    <mergeCell ref="G34:J34"/>
    <mergeCell ref="W57:AA57"/>
    <mergeCell ref="AB57:AC57"/>
    <mergeCell ref="W65:AA65"/>
    <mergeCell ref="W66:AA66"/>
    <mergeCell ref="AB66:AC66"/>
    <mergeCell ref="AB41:AC41"/>
    <mergeCell ref="W47:AA47"/>
    <mergeCell ref="W48:AA48"/>
    <mergeCell ref="W49:AA49"/>
    <mergeCell ref="N39:V41"/>
    <mergeCell ref="G43:J43"/>
    <mergeCell ref="N55:V56"/>
    <mergeCell ref="W55:AA55"/>
    <mergeCell ref="G41:J41"/>
    <mergeCell ref="G42:J42"/>
    <mergeCell ref="K57:L57"/>
    <mergeCell ref="K58:L58"/>
    <mergeCell ref="K59:L59"/>
    <mergeCell ref="K60:L60"/>
    <mergeCell ref="N6:S7"/>
    <mergeCell ref="B4:D5"/>
    <mergeCell ref="B28:D29"/>
    <mergeCell ref="B6:D7"/>
    <mergeCell ref="N19:V20"/>
    <mergeCell ref="G25:J25"/>
    <mergeCell ref="K24:L24"/>
    <mergeCell ref="K25:L25"/>
    <mergeCell ref="K26:L26"/>
    <mergeCell ref="N21:V22"/>
    <mergeCell ref="N4:S5"/>
    <mergeCell ref="N13:V14"/>
    <mergeCell ref="B13:F14"/>
    <mergeCell ref="G13:J13"/>
    <mergeCell ref="K13:L13"/>
    <mergeCell ref="G14:J14"/>
    <mergeCell ref="K14:L14"/>
    <mergeCell ref="B15:F16"/>
    <mergeCell ref="B17:F18"/>
    <mergeCell ref="B19:F20"/>
    <mergeCell ref="B21:F22"/>
    <mergeCell ref="B26:J26"/>
    <mergeCell ref="G19:H20"/>
    <mergeCell ref="I19:J20"/>
    <mergeCell ref="B9:D11"/>
    <mergeCell ref="E9:AC11"/>
    <mergeCell ref="W13:AA13"/>
    <mergeCell ref="AB37:AC37"/>
    <mergeCell ref="AB38:AC38"/>
    <mergeCell ref="AB39:AC39"/>
    <mergeCell ref="AB40:AC40"/>
    <mergeCell ref="AB42:AC42"/>
    <mergeCell ref="AB43:AC43"/>
    <mergeCell ref="W39:AA39"/>
    <mergeCell ref="W42:AA42"/>
    <mergeCell ref="W43:AA43"/>
    <mergeCell ref="N25:AC26"/>
    <mergeCell ref="B23:F25"/>
    <mergeCell ref="G23:J23"/>
    <mergeCell ref="B37:F38"/>
    <mergeCell ref="G37:I37"/>
    <mergeCell ref="J37:L37"/>
    <mergeCell ref="G38:I38"/>
    <mergeCell ref="J38:L38"/>
    <mergeCell ref="B35:F36"/>
    <mergeCell ref="B32:F34"/>
    <mergeCell ref="K32:L32"/>
    <mergeCell ref="K33:L33"/>
    <mergeCell ref="B3:AC3"/>
    <mergeCell ref="T4:AC5"/>
    <mergeCell ref="T6:AC7"/>
    <mergeCell ref="B12:AC12"/>
    <mergeCell ref="B31:AC31"/>
    <mergeCell ref="B54:AC54"/>
    <mergeCell ref="E4:L5"/>
    <mergeCell ref="E6:L7"/>
    <mergeCell ref="G15:J15"/>
    <mergeCell ref="G16:J16"/>
    <mergeCell ref="K15:L15"/>
    <mergeCell ref="K16:L16"/>
    <mergeCell ref="G24:J24"/>
    <mergeCell ref="K51:L51"/>
    <mergeCell ref="K52:L52"/>
    <mergeCell ref="G51:J51"/>
    <mergeCell ref="N17:V18"/>
    <mergeCell ref="W17:AC18"/>
    <mergeCell ref="N15:V16"/>
    <mergeCell ref="G44:J44"/>
    <mergeCell ref="G45:J45"/>
    <mergeCell ref="G46:J46"/>
    <mergeCell ref="AB35:AC35"/>
    <mergeCell ref="AB36:AC36"/>
    <mergeCell ref="K62:L62"/>
    <mergeCell ref="K45:L45"/>
    <mergeCell ref="K46:L46"/>
    <mergeCell ref="G47:J47"/>
    <mergeCell ref="G48:J48"/>
    <mergeCell ref="K47:L47"/>
    <mergeCell ref="K48:L48"/>
    <mergeCell ref="K49:L49"/>
    <mergeCell ref="G50:J50"/>
    <mergeCell ref="K50:L50"/>
    <mergeCell ref="B61:F62"/>
    <mergeCell ref="G71:J71"/>
    <mergeCell ref="B63:F64"/>
    <mergeCell ref="B65:F66"/>
    <mergeCell ref="B67:F68"/>
    <mergeCell ref="B39:F40"/>
    <mergeCell ref="B41:F43"/>
    <mergeCell ref="B44:F46"/>
    <mergeCell ref="B47:F49"/>
    <mergeCell ref="B50:F52"/>
    <mergeCell ref="G57:J57"/>
    <mergeCell ref="G58:J58"/>
    <mergeCell ref="G59:J59"/>
    <mergeCell ref="G60:J60"/>
    <mergeCell ref="G49:J49"/>
    <mergeCell ref="G52:J52"/>
    <mergeCell ref="B55:F56"/>
    <mergeCell ref="B57:F58"/>
    <mergeCell ref="B59:F60"/>
    <mergeCell ref="G55:I55"/>
    <mergeCell ref="J55:L55"/>
    <mergeCell ref="G56:I56"/>
    <mergeCell ref="J56:L56"/>
    <mergeCell ref="K44:L44"/>
  </mergeCells>
  <printOptions verticalCentered="1"/>
  <pageMargins left="0.59055118110236227" right="0.19685039370078741" top="0.19685039370078741" bottom="0.19685039370078741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98"/>
  <sheetViews>
    <sheetView topLeftCell="A55" zoomScaleNormal="100" workbookViewId="0">
      <selection activeCell="B71" sqref="B71:F73"/>
    </sheetView>
  </sheetViews>
  <sheetFormatPr defaultRowHeight="15" x14ac:dyDescent="0.25"/>
  <cols>
    <col min="2" max="8" width="5.7109375" customWidth="1"/>
    <col min="9" max="9" width="2.85546875" customWidth="1"/>
    <col min="10" max="10" width="1.7109375" customWidth="1"/>
    <col min="11" max="26" width="5.7109375" customWidth="1"/>
    <col min="27" max="27" width="3" customWidth="1"/>
    <col min="28" max="28" width="1.7109375" customWidth="1"/>
    <col min="29" max="31" width="5.7109375" customWidth="1"/>
  </cols>
  <sheetData>
    <row r="1" spans="2:31" ht="15.75" thickBot="1" x14ac:dyDescent="0.3"/>
    <row r="2" spans="2:31" ht="15" customHeight="1" thickBot="1" x14ac:dyDescent="0.3">
      <c r="B2" s="111" t="s">
        <v>114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3"/>
    </row>
    <row r="3" spans="2:31" ht="15" customHeight="1" x14ac:dyDescent="0.25">
      <c r="B3" s="92" t="s">
        <v>0</v>
      </c>
      <c r="C3" s="93"/>
      <c r="D3" s="147"/>
      <c r="E3" s="75"/>
      <c r="F3" s="76"/>
      <c r="G3" s="76"/>
      <c r="H3" s="76"/>
      <c r="I3" s="76"/>
      <c r="J3" s="76"/>
      <c r="K3" s="76"/>
      <c r="L3" s="76"/>
      <c r="M3" s="115"/>
      <c r="N3" s="45"/>
      <c r="O3" s="75"/>
      <c r="P3" s="76"/>
      <c r="Q3" s="76"/>
      <c r="R3" s="76"/>
      <c r="S3" s="76"/>
      <c r="T3" s="145"/>
      <c r="U3" s="114"/>
      <c r="V3" s="76"/>
      <c r="W3" s="76"/>
      <c r="X3" s="76"/>
      <c r="Y3" s="76"/>
      <c r="Z3" s="76"/>
      <c r="AA3" s="76"/>
      <c r="AB3" s="76"/>
      <c r="AC3" s="76"/>
      <c r="AD3" s="76"/>
      <c r="AE3" s="115"/>
    </row>
    <row r="4" spans="2:31" ht="15" customHeight="1" thickBot="1" x14ac:dyDescent="0.3">
      <c r="B4" s="96"/>
      <c r="C4" s="97"/>
      <c r="D4" s="148"/>
      <c r="E4" s="77"/>
      <c r="F4" s="78"/>
      <c r="G4" s="78"/>
      <c r="H4" s="78"/>
      <c r="I4" s="78"/>
      <c r="J4" s="78"/>
      <c r="K4" s="78"/>
      <c r="L4" s="78"/>
      <c r="M4" s="117"/>
      <c r="N4" s="5"/>
      <c r="O4" s="77"/>
      <c r="P4" s="78"/>
      <c r="Q4" s="78"/>
      <c r="R4" s="78"/>
      <c r="S4" s="78"/>
      <c r="T4" s="146"/>
      <c r="U4" s="116"/>
      <c r="V4" s="78"/>
      <c r="W4" s="78"/>
      <c r="X4" s="78"/>
      <c r="Y4" s="78"/>
      <c r="Z4" s="78"/>
      <c r="AA4" s="78"/>
      <c r="AB4" s="78"/>
      <c r="AC4" s="78"/>
      <c r="AD4" s="78"/>
      <c r="AE4" s="117"/>
    </row>
    <row r="5" spans="2:31" ht="15" customHeight="1" x14ac:dyDescent="0.25">
      <c r="B5" s="92" t="s">
        <v>1</v>
      </c>
      <c r="C5" s="93"/>
      <c r="D5" s="147"/>
      <c r="E5" s="130"/>
      <c r="F5" s="79"/>
      <c r="G5" s="79"/>
      <c r="H5" s="79"/>
      <c r="I5" s="79"/>
      <c r="J5" s="79"/>
      <c r="K5" s="79"/>
      <c r="L5" s="79"/>
      <c r="M5" s="131"/>
      <c r="N5" s="5"/>
      <c r="O5" s="75"/>
      <c r="P5" s="76"/>
      <c r="Q5" s="76"/>
      <c r="R5" s="76"/>
      <c r="S5" s="76"/>
      <c r="T5" s="145"/>
      <c r="U5" s="114"/>
      <c r="V5" s="76"/>
      <c r="W5" s="76"/>
      <c r="X5" s="76"/>
      <c r="Y5" s="76"/>
      <c r="Z5" s="76"/>
      <c r="AA5" s="76"/>
      <c r="AB5" s="76"/>
      <c r="AC5" s="76"/>
      <c r="AD5" s="76"/>
      <c r="AE5" s="115"/>
    </row>
    <row r="6" spans="2:31" ht="15" customHeight="1" thickBot="1" x14ac:dyDescent="0.3">
      <c r="B6" s="96"/>
      <c r="C6" s="97"/>
      <c r="D6" s="148"/>
      <c r="E6" s="77"/>
      <c r="F6" s="78"/>
      <c r="G6" s="78"/>
      <c r="H6" s="78"/>
      <c r="I6" s="78"/>
      <c r="J6" s="78"/>
      <c r="K6" s="78"/>
      <c r="L6" s="78"/>
      <c r="M6" s="117"/>
      <c r="N6" s="5"/>
      <c r="O6" s="77"/>
      <c r="P6" s="78"/>
      <c r="Q6" s="78"/>
      <c r="R6" s="78"/>
      <c r="S6" s="78"/>
      <c r="T6" s="146"/>
      <c r="U6" s="116"/>
      <c r="V6" s="78"/>
      <c r="W6" s="78"/>
      <c r="X6" s="78"/>
      <c r="Y6" s="78"/>
      <c r="Z6" s="78"/>
      <c r="AA6" s="78"/>
      <c r="AB6" s="78"/>
      <c r="AC6" s="78"/>
      <c r="AD6" s="78"/>
      <c r="AE6" s="117"/>
    </row>
    <row r="7" spans="2:31" ht="15" customHeight="1" x14ac:dyDescent="0.25">
      <c r="B7" s="52"/>
      <c r="C7" s="53"/>
      <c r="D7" s="53"/>
      <c r="E7" s="51"/>
      <c r="F7" s="51"/>
      <c r="G7" s="51"/>
      <c r="H7" s="51"/>
      <c r="I7" s="51"/>
      <c r="J7" s="51"/>
      <c r="K7" s="51"/>
      <c r="L7" s="5"/>
      <c r="M7" s="5"/>
      <c r="N7" s="5"/>
      <c r="O7" s="130"/>
      <c r="P7" s="79"/>
      <c r="Q7" s="79"/>
      <c r="R7" s="79"/>
      <c r="S7" s="79"/>
      <c r="T7" s="203"/>
      <c r="U7" s="114"/>
      <c r="V7" s="76"/>
      <c r="W7" s="76"/>
      <c r="X7" s="76"/>
      <c r="Y7" s="76"/>
      <c r="Z7" s="76"/>
      <c r="AA7" s="76"/>
      <c r="AB7" s="76"/>
      <c r="AC7" s="76"/>
      <c r="AD7" s="76"/>
      <c r="AE7" s="115"/>
    </row>
    <row r="8" spans="2:31" ht="15" customHeight="1" thickBot="1" x14ac:dyDescent="0.3">
      <c r="B8" s="47"/>
      <c r="C8" s="48"/>
      <c r="D8" s="48"/>
      <c r="E8" s="54"/>
      <c r="F8" s="54"/>
      <c r="G8" s="54"/>
      <c r="H8" s="54"/>
      <c r="I8" s="54"/>
      <c r="J8" s="54"/>
      <c r="K8" s="54"/>
      <c r="L8" s="4"/>
      <c r="M8" s="4"/>
      <c r="N8" s="4"/>
      <c r="O8" s="77"/>
      <c r="P8" s="78"/>
      <c r="Q8" s="78"/>
      <c r="R8" s="78"/>
      <c r="S8" s="78"/>
      <c r="T8" s="146"/>
      <c r="U8" s="116"/>
      <c r="V8" s="78"/>
      <c r="W8" s="78"/>
      <c r="X8" s="78"/>
      <c r="Y8" s="78"/>
      <c r="Z8" s="78"/>
      <c r="AA8" s="78"/>
      <c r="AB8" s="78"/>
      <c r="AC8" s="78"/>
      <c r="AD8" s="78"/>
      <c r="AE8" s="117"/>
    </row>
    <row r="9" spans="2:31" ht="15" customHeight="1" x14ac:dyDescent="0.25">
      <c r="B9" s="369" t="s">
        <v>2</v>
      </c>
      <c r="C9" s="370"/>
      <c r="D9" s="370"/>
      <c r="E9" s="114" t="s">
        <v>169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115"/>
    </row>
    <row r="10" spans="2:31" ht="15" customHeight="1" thickBot="1" x14ac:dyDescent="0.3">
      <c r="B10" s="321"/>
      <c r="C10" s="322"/>
      <c r="D10" s="322"/>
      <c r="E10" s="116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17"/>
    </row>
    <row r="11" spans="2:31" ht="15" customHeight="1" thickBot="1" x14ac:dyDescent="0.3">
      <c r="B11" s="111" t="s">
        <v>28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3"/>
    </row>
    <row r="12" spans="2:31" ht="15" customHeight="1" x14ac:dyDescent="0.25">
      <c r="B12" s="92" t="s">
        <v>102</v>
      </c>
      <c r="C12" s="93"/>
      <c r="D12" s="93"/>
      <c r="E12" s="93"/>
      <c r="F12" s="93"/>
      <c r="G12" s="81" t="s">
        <v>117</v>
      </c>
      <c r="H12" s="81"/>
      <c r="I12" s="81"/>
      <c r="J12" s="81"/>
      <c r="K12" s="81"/>
      <c r="L12" s="81"/>
      <c r="M12" s="82"/>
      <c r="N12" s="5"/>
      <c r="O12" s="86" t="s">
        <v>5</v>
      </c>
      <c r="P12" s="87"/>
      <c r="Q12" s="87"/>
      <c r="R12" s="87"/>
      <c r="S12" s="87"/>
      <c r="T12" s="87"/>
      <c r="U12" s="87"/>
      <c r="V12" s="87"/>
      <c r="W12" s="233"/>
      <c r="X12" s="76" t="s">
        <v>118</v>
      </c>
      <c r="Y12" s="76"/>
      <c r="Z12" s="76"/>
      <c r="AA12" s="76"/>
      <c r="AB12" s="76"/>
      <c r="AC12" s="76"/>
      <c r="AD12" s="76"/>
      <c r="AE12" s="115"/>
    </row>
    <row r="13" spans="2:31" ht="15" customHeight="1" thickBot="1" x14ac:dyDescent="0.3">
      <c r="B13" s="96"/>
      <c r="C13" s="97"/>
      <c r="D13" s="97"/>
      <c r="E13" s="97"/>
      <c r="F13" s="97"/>
      <c r="G13" s="84"/>
      <c r="H13" s="84"/>
      <c r="I13" s="84"/>
      <c r="J13" s="84"/>
      <c r="K13" s="84"/>
      <c r="L13" s="84"/>
      <c r="M13" s="85"/>
      <c r="N13" s="5"/>
      <c r="O13" s="88"/>
      <c r="P13" s="89"/>
      <c r="Q13" s="89"/>
      <c r="R13" s="89"/>
      <c r="S13" s="89"/>
      <c r="T13" s="89"/>
      <c r="U13" s="89"/>
      <c r="V13" s="89"/>
      <c r="W13" s="348"/>
      <c r="X13" s="78"/>
      <c r="Y13" s="78"/>
      <c r="Z13" s="78"/>
      <c r="AA13" s="78"/>
      <c r="AB13" s="78"/>
      <c r="AC13" s="78"/>
      <c r="AD13" s="78"/>
      <c r="AE13" s="117"/>
    </row>
    <row r="14" spans="2:31" ht="15" customHeight="1" x14ac:dyDescent="0.25">
      <c r="B14" s="92" t="s">
        <v>29</v>
      </c>
      <c r="C14" s="93"/>
      <c r="D14" s="93"/>
      <c r="E14" s="93"/>
      <c r="F14" s="93"/>
      <c r="G14" s="114" t="s">
        <v>30</v>
      </c>
      <c r="H14" s="76"/>
      <c r="I14" s="76"/>
      <c r="J14" s="76"/>
      <c r="K14" s="76"/>
      <c r="L14" s="76"/>
      <c r="M14" s="115"/>
      <c r="N14" s="5"/>
      <c r="O14" s="92" t="s">
        <v>7</v>
      </c>
      <c r="P14" s="93"/>
      <c r="Q14" s="93"/>
      <c r="R14" s="93"/>
      <c r="S14" s="93"/>
      <c r="T14" s="93"/>
      <c r="U14" s="93"/>
      <c r="V14" s="93"/>
      <c r="W14" s="93"/>
      <c r="X14" s="114" t="s">
        <v>119</v>
      </c>
      <c r="Y14" s="76"/>
      <c r="Z14" s="76"/>
      <c r="AA14" s="76"/>
      <c r="AB14" s="76"/>
      <c r="AC14" s="76"/>
      <c r="AD14" s="76"/>
      <c r="AE14" s="115"/>
    </row>
    <row r="15" spans="2:31" ht="15" customHeight="1" thickBot="1" x14ac:dyDescent="0.3">
      <c r="B15" s="94"/>
      <c r="C15" s="95"/>
      <c r="D15" s="95"/>
      <c r="E15" s="95"/>
      <c r="F15" s="95"/>
      <c r="G15" s="324"/>
      <c r="H15" s="79"/>
      <c r="I15" s="79"/>
      <c r="J15" s="79"/>
      <c r="K15" s="79"/>
      <c r="L15" s="79"/>
      <c r="M15" s="131"/>
      <c r="N15" s="5"/>
      <c r="O15" s="96"/>
      <c r="P15" s="97"/>
      <c r="Q15" s="97"/>
      <c r="R15" s="97"/>
      <c r="S15" s="97"/>
      <c r="T15" s="97"/>
      <c r="U15" s="97"/>
      <c r="V15" s="97"/>
      <c r="W15" s="97"/>
      <c r="X15" s="116"/>
      <c r="Y15" s="78"/>
      <c r="Z15" s="78"/>
      <c r="AA15" s="78"/>
      <c r="AB15" s="78"/>
      <c r="AC15" s="78"/>
      <c r="AD15" s="78"/>
      <c r="AE15" s="117"/>
    </row>
    <row r="16" spans="2:31" ht="15" customHeight="1" thickBot="1" x14ac:dyDescent="0.3">
      <c r="B16" s="96"/>
      <c r="C16" s="97"/>
      <c r="D16" s="97"/>
      <c r="E16" s="97"/>
      <c r="F16" s="97"/>
      <c r="G16" s="116"/>
      <c r="H16" s="78"/>
      <c r="I16" s="78"/>
      <c r="J16" s="78"/>
      <c r="K16" s="78"/>
      <c r="L16" s="78"/>
      <c r="M16" s="117"/>
      <c r="N16" s="5"/>
      <c r="O16" s="92" t="s">
        <v>6</v>
      </c>
      <c r="P16" s="93"/>
      <c r="Q16" s="93"/>
      <c r="R16" s="93"/>
      <c r="S16" s="93"/>
      <c r="T16" s="93"/>
      <c r="U16" s="93"/>
      <c r="V16" s="93"/>
      <c r="W16" s="93"/>
      <c r="X16" s="114" t="s">
        <v>120</v>
      </c>
      <c r="Y16" s="76"/>
      <c r="Z16" s="76"/>
      <c r="AA16" s="76"/>
      <c r="AB16" s="76"/>
      <c r="AC16" s="76"/>
      <c r="AD16" s="76"/>
      <c r="AE16" s="115"/>
    </row>
    <row r="17" spans="2:31" ht="15" customHeight="1" thickBot="1" x14ac:dyDescent="0.3">
      <c r="B17" s="92" t="s">
        <v>3</v>
      </c>
      <c r="C17" s="93"/>
      <c r="D17" s="93"/>
      <c r="E17" s="93"/>
      <c r="F17" s="93"/>
      <c r="G17" s="81">
        <v>1000</v>
      </c>
      <c r="H17" s="81"/>
      <c r="I17" s="81"/>
      <c r="J17" s="81"/>
      <c r="K17" s="81"/>
      <c r="L17" s="81"/>
      <c r="M17" s="82"/>
      <c r="N17" s="5"/>
      <c r="O17" s="96"/>
      <c r="P17" s="97"/>
      <c r="Q17" s="97"/>
      <c r="R17" s="97"/>
      <c r="S17" s="97"/>
      <c r="T17" s="97"/>
      <c r="U17" s="97"/>
      <c r="V17" s="97"/>
      <c r="W17" s="97"/>
      <c r="X17" s="116"/>
      <c r="Y17" s="78"/>
      <c r="Z17" s="78"/>
      <c r="AA17" s="78"/>
      <c r="AB17" s="78"/>
      <c r="AC17" s="78"/>
      <c r="AD17" s="78"/>
      <c r="AE17" s="117"/>
    </row>
    <row r="18" spans="2:31" ht="15" customHeight="1" thickBot="1" x14ac:dyDescent="0.3">
      <c r="B18" s="96"/>
      <c r="C18" s="97"/>
      <c r="D18" s="97"/>
      <c r="E18" s="97"/>
      <c r="F18" s="97"/>
      <c r="G18" s="84"/>
      <c r="H18" s="84"/>
      <c r="I18" s="84"/>
      <c r="J18" s="84"/>
      <c r="K18" s="84"/>
      <c r="L18" s="84"/>
      <c r="M18" s="85"/>
      <c r="N18" s="5"/>
      <c r="O18" s="371" t="s">
        <v>101</v>
      </c>
      <c r="P18" s="372"/>
      <c r="Q18" s="372"/>
      <c r="R18" s="372"/>
      <c r="S18" s="372"/>
      <c r="T18" s="372"/>
      <c r="U18" s="372"/>
      <c r="V18" s="372"/>
      <c r="W18" s="372"/>
      <c r="X18" s="114" t="s">
        <v>120</v>
      </c>
      <c r="Y18" s="76"/>
      <c r="Z18" s="76"/>
      <c r="AA18" s="76"/>
      <c r="AB18" s="76"/>
      <c r="AC18" s="76"/>
      <c r="AD18" s="76"/>
      <c r="AE18" s="115"/>
    </row>
    <row r="19" spans="2:31" ht="15" customHeight="1" thickBot="1" x14ac:dyDescent="0.3">
      <c r="B19" s="371" t="s">
        <v>128</v>
      </c>
      <c r="C19" s="372"/>
      <c r="D19" s="372"/>
      <c r="E19" s="372"/>
      <c r="F19" s="372"/>
      <c r="G19" s="81">
        <v>1</v>
      </c>
      <c r="H19" s="81"/>
      <c r="I19" s="81"/>
      <c r="J19" s="81"/>
      <c r="K19" s="81"/>
      <c r="L19" s="81"/>
      <c r="M19" s="82"/>
      <c r="N19" s="5"/>
      <c r="O19" s="373"/>
      <c r="P19" s="374"/>
      <c r="Q19" s="374"/>
      <c r="R19" s="374"/>
      <c r="S19" s="374"/>
      <c r="T19" s="374"/>
      <c r="U19" s="374"/>
      <c r="V19" s="374"/>
      <c r="W19" s="374"/>
      <c r="X19" s="116"/>
      <c r="Y19" s="78"/>
      <c r="Z19" s="78"/>
      <c r="AA19" s="78"/>
      <c r="AB19" s="78"/>
      <c r="AC19" s="78"/>
      <c r="AD19" s="78"/>
      <c r="AE19" s="117"/>
    </row>
    <row r="20" spans="2:31" ht="15" customHeight="1" thickBot="1" x14ac:dyDescent="0.3">
      <c r="B20" s="373"/>
      <c r="C20" s="374"/>
      <c r="D20" s="374"/>
      <c r="E20" s="374"/>
      <c r="F20" s="374"/>
      <c r="G20" s="84"/>
      <c r="H20" s="84"/>
      <c r="I20" s="84"/>
      <c r="J20" s="84"/>
      <c r="K20" s="84"/>
      <c r="L20" s="84"/>
      <c r="M20" s="85"/>
      <c r="N20" s="5"/>
      <c r="O20" s="216" t="s">
        <v>63</v>
      </c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5"/>
    </row>
    <row r="21" spans="2:31" ht="15" customHeight="1" x14ac:dyDescent="0.25">
      <c r="B21" s="92" t="s">
        <v>33</v>
      </c>
      <c r="C21" s="93"/>
      <c r="D21" s="93"/>
      <c r="E21" s="93"/>
      <c r="F21" s="93"/>
      <c r="G21" s="81">
        <v>4</v>
      </c>
      <c r="H21" s="81"/>
      <c r="I21" s="81"/>
      <c r="J21" s="81"/>
      <c r="K21" s="81"/>
      <c r="L21" s="81"/>
      <c r="M21" s="82"/>
      <c r="N21" s="5"/>
      <c r="O21" s="75" t="s">
        <v>118</v>
      </c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115"/>
    </row>
    <row r="22" spans="2:31" ht="15" customHeight="1" thickBot="1" x14ac:dyDescent="0.3">
      <c r="B22" s="96"/>
      <c r="C22" s="97"/>
      <c r="D22" s="97"/>
      <c r="E22" s="97"/>
      <c r="F22" s="97"/>
      <c r="G22" s="84"/>
      <c r="H22" s="84"/>
      <c r="I22" s="84"/>
      <c r="J22" s="84"/>
      <c r="K22" s="84"/>
      <c r="L22" s="84"/>
      <c r="M22" s="85"/>
      <c r="N22" s="5"/>
      <c r="O22" s="130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131"/>
    </row>
    <row r="23" spans="2:31" ht="15" customHeight="1" x14ac:dyDescent="0.25">
      <c r="B23" s="92" t="s">
        <v>34</v>
      </c>
      <c r="C23" s="93"/>
      <c r="D23" s="93"/>
      <c r="E23" s="93"/>
      <c r="F23" s="93"/>
      <c r="G23" s="114" t="s">
        <v>35</v>
      </c>
      <c r="H23" s="76"/>
      <c r="I23" s="76"/>
      <c r="J23" s="76"/>
      <c r="K23" s="76"/>
      <c r="L23" s="76"/>
      <c r="M23" s="115"/>
      <c r="N23" s="5"/>
      <c r="O23" s="130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131"/>
    </row>
    <row r="24" spans="2:31" ht="15" customHeight="1" x14ac:dyDescent="0.25">
      <c r="B24" s="94"/>
      <c r="C24" s="95"/>
      <c r="D24" s="95"/>
      <c r="E24" s="95"/>
      <c r="F24" s="95"/>
      <c r="G24" s="324"/>
      <c r="H24" s="79"/>
      <c r="I24" s="79"/>
      <c r="J24" s="79"/>
      <c r="K24" s="79"/>
      <c r="L24" s="79"/>
      <c r="M24" s="131"/>
      <c r="N24" s="5"/>
      <c r="O24" s="130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131"/>
    </row>
    <row r="25" spans="2:31" ht="15" customHeight="1" thickBot="1" x14ac:dyDescent="0.3">
      <c r="B25" s="96"/>
      <c r="C25" s="97"/>
      <c r="D25" s="97"/>
      <c r="E25" s="97"/>
      <c r="F25" s="97"/>
      <c r="G25" s="116"/>
      <c r="H25" s="78"/>
      <c r="I25" s="78"/>
      <c r="J25" s="78"/>
      <c r="K25" s="78"/>
      <c r="L25" s="78"/>
      <c r="M25" s="117"/>
      <c r="N25" s="5"/>
      <c r="O25" s="77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17"/>
    </row>
    <row r="26" spans="2:31" ht="15" customHeight="1" thickBot="1" x14ac:dyDescent="0.3">
      <c r="B26" s="6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66"/>
    </row>
    <row r="27" spans="2:31" ht="15" customHeight="1" thickBot="1" x14ac:dyDescent="0.3">
      <c r="B27" s="219" t="s">
        <v>82</v>
      </c>
      <c r="C27" s="343"/>
      <c r="D27" s="344"/>
      <c r="E27" s="74" t="s">
        <v>118</v>
      </c>
      <c r="F27" s="49">
        <v>1</v>
      </c>
      <c r="G27" s="49">
        <v>2</v>
      </c>
      <c r="H27" s="2">
        <v>3</v>
      </c>
      <c r="I27" s="366">
        <v>4</v>
      </c>
      <c r="J27" s="367"/>
      <c r="K27" s="73" t="s">
        <v>118</v>
      </c>
      <c r="L27" s="73" t="s">
        <v>118</v>
      </c>
      <c r="M27" s="73" t="s">
        <v>118</v>
      </c>
      <c r="N27" s="73" t="s">
        <v>118</v>
      </c>
      <c r="O27" s="73" t="s">
        <v>118</v>
      </c>
      <c r="P27" s="73" t="s">
        <v>118</v>
      </c>
      <c r="Q27" s="73" t="s">
        <v>118</v>
      </c>
      <c r="R27" s="73" t="s">
        <v>118</v>
      </c>
      <c r="S27" s="73" t="s">
        <v>118</v>
      </c>
      <c r="T27" s="73" t="s">
        <v>118</v>
      </c>
      <c r="U27" s="49" t="s">
        <v>118</v>
      </c>
      <c r="V27" s="49" t="s">
        <v>118</v>
      </c>
      <c r="W27" s="49" t="s">
        <v>118</v>
      </c>
      <c r="X27" s="49" t="s">
        <v>118</v>
      </c>
      <c r="Y27" s="49" t="s">
        <v>118</v>
      </c>
      <c r="Z27" s="49" t="s">
        <v>118</v>
      </c>
      <c r="AA27" s="248" t="s">
        <v>118</v>
      </c>
      <c r="AB27" s="244"/>
      <c r="AC27" s="49" t="s">
        <v>118</v>
      </c>
      <c r="AD27" s="49" t="s">
        <v>118</v>
      </c>
      <c r="AE27" s="55" t="s">
        <v>118</v>
      </c>
    </row>
    <row r="28" spans="2:31" ht="15" customHeight="1" thickBot="1" x14ac:dyDescent="0.3">
      <c r="B28" s="345"/>
      <c r="C28" s="346"/>
      <c r="D28" s="347"/>
      <c r="E28" s="50" t="s">
        <v>118</v>
      </c>
      <c r="F28" s="50" t="s">
        <v>118</v>
      </c>
      <c r="G28" s="50" t="s">
        <v>118</v>
      </c>
      <c r="H28" s="50" t="s">
        <v>118</v>
      </c>
      <c r="I28" s="368" t="s">
        <v>118</v>
      </c>
      <c r="J28" s="253"/>
      <c r="K28" s="50" t="s">
        <v>118</v>
      </c>
      <c r="L28" s="50" t="s">
        <v>118</v>
      </c>
      <c r="M28" s="50" t="s">
        <v>118</v>
      </c>
      <c r="N28" s="50" t="s">
        <v>118</v>
      </c>
      <c r="O28" s="50" t="s">
        <v>118</v>
      </c>
      <c r="P28" s="50" t="s">
        <v>118</v>
      </c>
      <c r="Q28" s="50" t="s">
        <v>118</v>
      </c>
      <c r="R28" s="50" t="s">
        <v>118</v>
      </c>
      <c r="S28" s="50" t="s">
        <v>118</v>
      </c>
      <c r="T28" s="50" t="s">
        <v>118</v>
      </c>
      <c r="U28" s="50" t="s">
        <v>118</v>
      </c>
      <c r="V28" s="50" t="s">
        <v>118</v>
      </c>
      <c r="W28" s="50" t="s">
        <v>118</v>
      </c>
      <c r="X28" s="50" t="s">
        <v>118</v>
      </c>
      <c r="Y28" s="50" t="s">
        <v>118</v>
      </c>
      <c r="Z28" s="50" t="s">
        <v>118</v>
      </c>
      <c r="AA28" s="368" t="s">
        <v>118</v>
      </c>
      <c r="AB28" s="253"/>
      <c r="AC28" s="50" t="s">
        <v>118</v>
      </c>
      <c r="AD28" s="50" t="s">
        <v>118</v>
      </c>
      <c r="AE28" s="57" t="s">
        <v>118</v>
      </c>
    </row>
    <row r="29" spans="2:31" ht="15" customHeight="1" thickBot="1" x14ac:dyDescent="0.3">
      <c r="B29" s="6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69"/>
    </row>
    <row r="30" spans="2:31" ht="15" customHeight="1" thickBot="1" x14ac:dyDescent="0.3">
      <c r="B30" s="111" t="s">
        <v>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3"/>
    </row>
    <row r="31" spans="2:31" ht="15" customHeight="1" x14ac:dyDescent="0.25">
      <c r="B31" s="92" t="s">
        <v>8</v>
      </c>
      <c r="C31" s="93"/>
      <c r="D31" s="93"/>
      <c r="E31" s="93"/>
      <c r="F31" s="93"/>
      <c r="G31" s="114" t="s">
        <v>45</v>
      </c>
      <c r="H31" s="76"/>
      <c r="I31" s="76"/>
      <c r="J31" s="76"/>
      <c r="K31" s="76"/>
      <c r="L31" s="76"/>
      <c r="M31" s="115"/>
      <c r="N31" s="12"/>
      <c r="O31" s="86" t="s">
        <v>108</v>
      </c>
      <c r="P31" s="87"/>
      <c r="Q31" s="87"/>
      <c r="R31" s="87"/>
      <c r="S31" s="87"/>
      <c r="T31" s="87"/>
      <c r="U31" s="87"/>
      <c r="V31" s="87"/>
      <c r="W31" s="233"/>
      <c r="X31" s="325" t="s">
        <v>46</v>
      </c>
      <c r="Y31" s="185"/>
      <c r="Z31" s="185"/>
      <c r="AA31" s="185"/>
      <c r="AB31" s="185"/>
      <c r="AC31" s="185"/>
      <c r="AD31" s="185"/>
      <c r="AE31" s="240"/>
    </row>
    <row r="32" spans="2:31" ht="15" customHeight="1" x14ac:dyDescent="0.25">
      <c r="B32" s="94"/>
      <c r="C32" s="95"/>
      <c r="D32" s="95"/>
      <c r="E32" s="95"/>
      <c r="F32" s="95"/>
      <c r="G32" s="324"/>
      <c r="H32" s="79"/>
      <c r="I32" s="79"/>
      <c r="J32" s="79"/>
      <c r="K32" s="79"/>
      <c r="L32" s="79"/>
      <c r="M32" s="131"/>
      <c r="N32" s="12"/>
      <c r="O32" s="234"/>
      <c r="P32" s="235"/>
      <c r="Q32" s="235"/>
      <c r="R32" s="235"/>
      <c r="S32" s="235"/>
      <c r="T32" s="235"/>
      <c r="U32" s="235"/>
      <c r="V32" s="235"/>
      <c r="W32" s="236"/>
      <c r="X32" s="326"/>
      <c r="Y32" s="242"/>
      <c r="Z32" s="242"/>
      <c r="AA32" s="242"/>
      <c r="AB32" s="242"/>
      <c r="AC32" s="242"/>
      <c r="AD32" s="242"/>
      <c r="AE32" s="243"/>
    </row>
    <row r="33" spans="2:31" ht="15" customHeight="1" thickBot="1" x14ac:dyDescent="0.3">
      <c r="B33" s="96"/>
      <c r="C33" s="97"/>
      <c r="D33" s="97"/>
      <c r="E33" s="97"/>
      <c r="F33" s="97"/>
      <c r="G33" s="116"/>
      <c r="H33" s="78"/>
      <c r="I33" s="78"/>
      <c r="J33" s="78"/>
      <c r="K33" s="78"/>
      <c r="L33" s="78"/>
      <c r="M33" s="117"/>
      <c r="N33" s="9"/>
      <c r="O33" s="88"/>
      <c r="P33" s="89"/>
      <c r="Q33" s="89"/>
      <c r="R33" s="89"/>
      <c r="S33" s="89"/>
      <c r="T33" s="89"/>
      <c r="U33" s="89"/>
      <c r="V33" s="89"/>
      <c r="W33" s="348"/>
      <c r="X33" s="349"/>
      <c r="Y33" s="188"/>
      <c r="Z33" s="188"/>
      <c r="AA33" s="188"/>
      <c r="AB33" s="188"/>
      <c r="AC33" s="188"/>
      <c r="AD33" s="188"/>
      <c r="AE33" s="350"/>
    </row>
    <row r="34" spans="2:31" ht="15" customHeight="1" x14ac:dyDescent="0.25">
      <c r="B34" s="92" t="s">
        <v>4</v>
      </c>
      <c r="C34" s="93"/>
      <c r="D34" s="93"/>
      <c r="E34" s="93"/>
      <c r="F34" s="93"/>
      <c r="G34" s="114" t="s">
        <v>42</v>
      </c>
      <c r="H34" s="76"/>
      <c r="I34" s="76"/>
      <c r="J34" s="76"/>
      <c r="K34" s="76"/>
      <c r="L34" s="76"/>
      <c r="M34" s="115"/>
      <c r="N34" s="9"/>
      <c r="O34" s="130" t="s">
        <v>13</v>
      </c>
      <c r="P34" s="79"/>
      <c r="Q34" s="79"/>
      <c r="R34" s="79"/>
      <c r="S34" s="79"/>
      <c r="T34" s="79"/>
      <c r="U34" s="79"/>
      <c r="V34" s="79"/>
      <c r="W34" s="203"/>
      <c r="X34" s="114" t="s">
        <v>122</v>
      </c>
      <c r="Y34" s="76"/>
      <c r="Z34" s="76"/>
      <c r="AA34" s="76"/>
      <c r="AB34" s="76"/>
      <c r="AC34" s="76"/>
      <c r="AD34" s="76"/>
      <c r="AE34" s="115"/>
    </row>
    <row r="35" spans="2:31" ht="15" customHeight="1" thickBot="1" x14ac:dyDescent="0.3">
      <c r="B35" s="96"/>
      <c r="C35" s="97"/>
      <c r="D35" s="97"/>
      <c r="E35" s="97"/>
      <c r="F35" s="97"/>
      <c r="G35" s="116"/>
      <c r="H35" s="78"/>
      <c r="I35" s="78"/>
      <c r="J35" s="78"/>
      <c r="K35" s="78"/>
      <c r="L35" s="78"/>
      <c r="M35" s="117"/>
      <c r="N35" s="9"/>
      <c r="O35" s="77"/>
      <c r="P35" s="78"/>
      <c r="Q35" s="78"/>
      <c r="R35" s="78"/>
      <c r="S35" s="78"/>
      <c r="T35" s="78"/>
      <c r="U35" s="78"/>
      <c r="V35" s="78"/>
      <c r="W35" s="146"/>
      <c r="X35" s="116"/>
      <c r="Y35" s="78"/>
      <c r="Z35" s="78"/>
      <c r="AA35" s="78"/>
      <c r="AB35" s="78"/>
      <c r="AC35" s="78"/>
      <c r="AD35" s="78"/>
      <c r="AE35" s="117"/>
    </row>
    <row r="36" spans="2:31" ht="15" customHeight="1" x14ac:dyDescent="0.25">
      <c r="B36" s="86" t="s">
        <v>43</v>
      </c>
      <c r="C36" s="87"/>
      <c r="D36" s="87"/>
      <c r="E36" s="87"/>
      <c r="F36" s="233"/>
      <c r="G36" s="114">
        <v>1200</v>
      </c>
      <c r="H36" s="76"/>
      <c r="I36" s="76"/>
      <c r="J36" s="76"/>
      <c r="K36" s="76"/>
      <c r="L36" s="76"/>
      <c r="M36" s="115"/>
      <c r="N36" s="9"/>
      <c r="O36" s="75" t="s">
        <v>15</v>
      </c>
      <c r="P36" s="76"/>
      <c r="Q36" s="76"/>
      <c r="R36" s="76"/>
      <c r="S36" s="76"/>
      <c r="T36" s="76"/>
      <c r="U36" s="76"/>
      <c r="V36" s="76"/>
      <c r="W36" s="145"/>
      <c r="X36" s="114" t="s">
        <v>120</v>
      </c>
      <c r="Y36" s="76"/>
      <c r="Z36" s="76"/>
      <c r="AA36" s="76"/>
      <c r="AB36" s="76"/>
      <c r="AC36" s="76"/>
      <c r="AD36" s="76"/>
      <c r="AE36" s="115"/>
    </row>
    <row r="37" spans="2:31" ht="15" customHeight="1" thickBot="1" x14ac:dyDescent="0.3">
      <c r="B37" s="88"/>
      <c r="C37" s="89"/>
      <c r="D37" s="89"/>
      <c r="E37" s="89"/>
      <c r="F37" s="348"/>
      <c r="G37" s="116"/>
      <c r="H37" s="78"/>
      <c r="I37" s="78"/>
      <c r="J37" s="78"/>
      <c r="K37" s="78"/>
      <c r="L37" s="78"/>
      <c r="M37" s="117"/>
      <c r="N37" s="5"/>
      <c r="O37" s="77"/>
      <c r="P37" s="78"/>
      <c r="Q37" s="78"/>
      <c r="R37" s="78"/>
      <c r="S37" s="78"/>
      <c r="T37" s="78"/>
      <c r="U37" s="78"/>
      <c r="V37" s="78"/>
      <c r="W37" s="146"/>
      <c r="X37" s="116"/>
      <c r="Y37" s="78"/>
      <c r="Z37" s="78"/>
      <c r="AA37" s="78"/>
      <c r="AB37" s="78"/>
      <c r="AC37" s="78"/>
      <c r="AD37" s="78"/>
      <c r="AE37" s="117"/>
    </row>
    <row r="38" spans="2:31" ht="15" customHeight="1" x14ac:dyDescent="0.25">
      <c r="B38" s="86" t="s">
        <v>22</v>
      </c>
      <c r="C38" s="87"/>
      <c r="D38" s="87"/>
      <c r="E38" s="87"/>
      <c r="F38" s="233"/>
      <c r="G38" s="114" t="s">
        <v>171</v>
      </c>
      <c r="H38" s="76"/>
      <c r="I38" s="76"/>
      <c r="J38" s="76"/>
      <c r="K38" s="76"/>
      <c r="L38" s="76"/>
      <c r="M38" s="115"/>
      <c r="N38" s="5"/>
      <c r="O38" s="92" t="s">
        <v>55</v>
      </c>
      <c r="P38" s="93"/>
      <c r="Q38" s="93"/>
      <c r="R38" s="93"/>
      <c r="S38" s="93"/>
      <c r="T38" s="93"/>
      <c r="U38" s="93"/>
      <c r="V38" s="93"/>
      <c r="W38" s="93"/>
      <c r="X38" s="114" t="s">
        <v>118</v>
      </c>
      <c r="Y38" s="76"/>
      <c r="Z38" s="76"/>
      <c r="AA38" s="76"/>
      <c r="AB38" s="76"/>
      <c r="AC38" s="76"/>
      <c r="AD38" s="76"/>
      <c r="AE38" s="115"/>
    </row>
    <row r="39" spans="2:31" ht="15" customHeight="1" thickBot="1" x14ac:dyDescent="0.3">
      <c r="B39" s="88"/>
      <c r="C39" s="89"/>
      <c r="D39" s="89"/>
      <c r="E39" s="89"/>
      <c r="F39" s="348"/>
      <c r="G39" s="116"/>
      <c r="H39" s="78"/>
      <c r="I39" s="78"/>
      <c r="J39" s="78"/>
      <c r="K39" s="78"/>
      <c r="L39" s="78"/>
      <c r="M39" s="117"/>
      <c r="N39" s="9"/>
      <c r="O39" s="94"/>
      <c r="P39" s="95"/>
      <c r="Q39" s="95"/>
      <c r="R39" s="95"/>
      <c r="S39" s="95"/>
      <c r="T39" s="95"/>
      <c r="U39" s="95"/>
      <c r="V39" s="95"/>
      <c r="W39" s="95"/>
      <c r="X39" s="324"/>
      <c r="Y39" s="79"/>
      <c r="Z39" s="79"/>
      <c r="AA39" s="79"/>
      <c r="AB39" s="79"/>
      <c r="AC39" s="79"/>
      <c r="AD39" s="79"/>
      <c r="AE39" s="131"/>
    </row>
    <row r="40" spans="2:31" ht="15" customHeight="1" thickBot="1" x14ac:dyDescent="0.3">
      <c r="B40" s="351" t="s">
        <v>113</v>
      </c>
      <c r="C40" s="352"/>
      <c r="D40" s="352"/>
      <c r="E40" s="352"/>
      <c r="F40" s="352"/>
      <c r="G40" s="357" t="s">
        <v>173</v>
      </c>
      <c r="H40" s="358"/>
      <c r="I40" s="358"/>
      <c r="J40" s="358"/>
      <c r="K40" s="358"/>
      <c r="L40" s="358"/>
      <c r="M40" s="359"/>
      <c r="N40" s="9"/>
      <c r="O40" s="96"/>
      <c r="P40" s="97"/>
      <c r="Q40" s="97"/>
      <c r="R40" s="97"/>
      <c r="S40" s="97"/>
      <c r="T40" s="97"/>
      <c r="U40" s="97"/>
      <c r="V40" s="97"/>
      <c r="W40" s="97"/>
      <c r="X40" s="116"/>
      <c r="Y40" s="78"/>
      <c r="Z40" s="78"/>
      <c r="AA40" s="78"/>
      <c r="AB40" s="78"/>
      <c r="AC40" s="78"/>
      <c r="AD40" s="78"/>
      <c r="AE40" s="117"/>
    </row>
    <row r="41" spans="2:31" ht="15" customHeight="1" x14ac:dyDescent="0.25">
      <c r="B41" s="353"/>
      <c r="C41" s="354"/>
      <c r="D41" s="354"/>
      <c r="E41" s="354"/>
      <c r="F41" s="354"/>
      <c r="G41" s="360"/>
      <c r="H41" s="361"/>
      <c r="I41" s="361"/>
      <c r="J41" s="361"/>
      <c r="K41" s="361"/>
      <c r="L41" s="361"/>
      <c r="M41" s="362"/>
      <c r="N41" s="9"/>
      <c r="O41" s="75" t="s">
        <v>17</v>
      </c>
      <c r="P41" s="76"/>
      <c r="Q41" s="76"/>
      <c r="R41" s="76"/>
      <c r="S41" s="76"/>
      <c r="T41" s="76"/>
      <c r="U41" s="76"/>
      <c r="V41" s="76"/>
      <c r="W41" s="145"/>
      <c r="X41" s="114" t="s">
        <v>120</v>
      </c>
      <c r="Y41" s="76"/>
      <c r="Z41" s="76"/>
      <c r="AA41" s="76"/>
      <c r="AB41" s="76"/>
      <c r="AC41" s="76"/>
      <c r="AD41" s="76"/>
      <c r="AE41" s="115"/>
    </row>
    <row r="42" spans="2:31" ht="15" customHeight="1" thickBot="1" x14ac:dyDescent="0.3">
      <c r="B42" s="355"/>
      <c r="C42" s="356"/>
      <c r="D42" s="356"/>
      <c r="E42" s="356"/>
      <c r="F42" s="356"/>
      <c r="G42" s="363"/>
      <c r="H42" s="364"/>
      <c r="I42" s="364"/>
      <c r="J42" s="364"/>
      <c r="K42" s="364"/>
      <c r="L42" s="364"/>
      <c r="M42" s="365"/>
      <c r="N42" s="9"/>
      <c r="O42" s="77"/>
      <c r="P42" s="78"/>
      <c r="Q42" s="78"/>
      <c r="R42" s="78"/>
      <c r="S42" s="78"/>
      <c r="T42" s="78"/>
      <c r="U42" s="78"/>
      <c r="V42" s="78"/>
      <c r="W42" s="146"/>
      <c r="X42" s="116"/>
      <c r="Y42" s="78"/>
      <c r="Z42" s="78"/>
      <c r="AA42" s="78"/>
      <c r="AB42" s="78"/>
      <c r="AC42" s="78"/>
      <c r="AD42" s="78"/>
      <c r="AE42" s="117"/>
    </row>
    <row r="43" spans="2:31" ht="15" customHeight="1" x14ac:dyDescent="0.25">
      <c r="B43" s="80" t="s">
        <v>14</v>
      </c>
      <c r="C43" s="81"/>
      <c r="D43" s="81"/>
      <c r="E43" s="81"/>
      <c r="F43" s="81"/>
      <c r="G43" s="114" t="s">
        <v>45</v>
      </c>
      <c r="H43" s="76"/>
      <c r="I43" s="76"/>
      <c r="J43" s="76"/>
      <c r="K43" s="76"/>
      <c r="L43" s="76"/>
      <c r="M43" s="115"/>
      <c r="N43" s="9"/>
      <c r="O43" s="75" t="s">
        <v>18</v>
      </c>
      <c r="P43" s="76"/>
      <c r="Q43" s="76"/>
      <c r="R43" s="76"/>
      <c r="S43" s="76"/>
      <c r="T43" s="76"/>
      <c r="U43" s="76"/>
      <c r="V43" s="76"/>
      <c r="W43" s="145"/>
      <c r="X43" s="114" t="s">
        <v>120</v>
      </c>
      <c r="Y43" s="76"/>
      <c r="Z43" s="76"/>
      <c r="AA43" s="76"/>
      <c r="AB43" s="76"/>
      <c r="AC43" s="76"/>
      <c r="AD43" s="76"/>
      <c r="AE43" s="115"/>
    </row>
    <row r="44" spans="2:31" ht="15" customHeight="1" thickBot="1" x14ac:dyDescent="0.3">
      <c r="B44" s="83"/>
      <c r="C44" s="84"/>
      <c r="D44" s="84"/>
      <c r="E44" s="84"/>
      <c r="F44" s="84"/>
      <c r="G44" s="116"/>
      <c r="H44" s="78"/>
      <c r="I44" s="78"/>
      <c r="J44" s="78"/>
      <c r="K44" s="78"/>
      <c r="L44" s="78"/>
      <c r="M44" s="117"/>
      <c r="N44" s="9"/>
      <c r="O44" s="77"/>
      <c r="P44" s="78"/>
      <c r="Q44" s="78"/>
      <c r="R44" s="78"/>
      <c r="S44" s="78"/>
      <c r="T44" s="78"/>
      <c r="U44" s="78"/>
      <c r="V44" s="78"/>
      <c r="W44" s="146"/>
      <c r="X44" s="116"/>
      <c r="Y44" s="78"/>
      <c r="Z44" s="78"/>
      <c r="AA44" s="78"/>
      <c r="AB44" s="78"/>
      <c r="AC44" s="78"/>
      <c r="AD44" s="78"/>
      <c r="AE44" s="117"/>
    </row>
    <row r="45" spans="2:31" ht="15" customHeight="1" x14ac:dyDescent="0.25">
      <c r="B45" s="92" t="s">
        <v>44</v>
      </c>
      <c r="C45" s="93"/>
      <c r="D45" s="93"/>
      <c r="E45" s="93"/>
      <c r="F45" s="93"/>
      <c r="G45" s="325" t="s">
        <v>46</v>
      </c>
      <c r="H45" s="185"/>
      <c r="I45" s="185"/>
      <c r="J45" s="185"/>
      <c r="K45" s="185"/>
      <c r="L45" s="185"/>
      <c r="M45" s="240"/>
      <c r="N45" s="9"/>
      <c r="O45" s="75" t="s">
        <v>19</v>
      </c>
      <c r="P45" s="76"/>
      <c r="Q45" s="76"/>
      <c r="R45" s="76"/>
      <c r="S45" s="76"/>
      <c r="T45" s="76"/>
      <c r="U45" s="76"/>
      <c r="V45" s="76"/>
      <c r="W45" s="145"/>
      <c r="X45" s="114" t="s">
        <v>120</v>
      </c>
      <c r="Y45" s="76"/>
      <c r="Z45" s="76"/>
      <c r="AA45" s="76"/>
      <c r="AB45" s="76"/>
      <c r="AC45" s="76"/>
      <c r="AD45" s="76"/>
      <c r="AE45" s="115"/>
    </row>
    <row r="46" spans="2:31" ht="15" customHeight="1" thickBot="1" x14ac:dyDescent="0.3">
      <c r="B46" s="94"/>
      <c r="C46" s="95"/>
      <c r="D46" s="95"/>
      <c r="E46" s="95"/>
      <c r="F46" s="95"/>
      <c r="G46" s="326"/>
      <c r="H46" s="242"/>
      <c r="I46" s="242"/>
      <c r="J46" s="242"/>
      <c r="K46" s="242"/>
      <c r="L46" s="242"/>
      <c r="M46" s="243"/>
      <c r="N46" s="9"/>
      <c r="O46" s="77"/>
      <c r="P46" s="78"/>
      <c r="Q46" s="78"/>
      <c r="R46" s="78"/>
      <c r="S46" s="78"/>
      <c r="T46" s="78"/>
      <c r="U46" s="78"/>
      <c r="V46" s="78"/>
      <c r="W46" s="146"/>
      <c r="X46" s="116"/>
      <c r="Y46" s="78"/>
      <c r="Z46" s="78"/>
      <c r="AA46" s="78"/>
      <c r="AB46" s="78"/>
      <c r="AC46" s="78"/>
      <c r="AD46" s="78"/>
      <c r="AE46" s="117"/>
    </row>
    <row r="47" spans="2:31" ht="15" customHeight="1" thickBot="1" x14ac:dyDescent="0.3">
      <c r="B47" s="96"/>
      <c r="C47" s="97"/>
      <c r="D47" s="97"/>
      <c r="E47" s="97"/>
      <c r="F47" s="97"/>
      <c r="G47" s="349"/>
      <c r="H47" s="188"/>
      <c r="I47" s="188"/>
      <c r="J47" s="188"/>
      <c r="K47" s="188"/>
      <c r="L47" s="188"/>
      <c r="M47" s="350"/>
      <c r="N47" s="9"/>
      <c r="O47" s="86" t="s">
        <v>20</v>
      </c>
      <c r="P47" s="87"/>
      <c r="Q47" s="87"/>
      <c r="R47" s="87"/>
      <c r="S47" s="87"/>
      <c r="T47" s="87"/>
      <c r="U47" s="87"/>
      <c r="V47" s="87"/>
      <c r="W47" s="233"/>
      <c r="X47" s="114" t="s">
        <v>122</v>
      </c>
      <c r="Y47" s="76"/>
      <c r="Z47" s="76"/>
      <c r="AA47" s="76"/>
      <c r="AB47" s="76"/>
      <c r="AC47" s="76"/>
      <c r="AD47" s="76"/>
      <c r="AE47" s="115"/>
    </row>
    <row r="48" spans="2:31" ht="15" customHeight="1" thickBot="1" x14ac:dyDescent="0.3">
      <c r="B48" s="92" t="s">
        <v>12</v>
      </c>
      <c r="C48" s="93"/>
      <c r="D48" s="93"/>
      <c r="E48" s="93"/>
      <c r="F48" s="93"/>
      <c r="G48" s="325" t="s">
        <v>46</v>
      </c>
      <c r="H48" s="185"/>
      <c r="I48" s="185"/>
      <c r="J48" s="185"/>
      <c r="K48" s="185"/>
      <c r="L48" s="185"/>
      <c r="M48" s="240"/>
      <c r="N48" s="9"/>
      <c r="O48" s="88"/>
      <c r="P48" s="89"/>
      <c r="Q48" s="89"/>
      <c r="R48" s="89"/>
      <c r="S48" s="89"/>
      <c r="T48" s="89"/>
      <c r="U48" s="89"/>
      <c r="V48" s="89"/>
      <c r="W48" s="348"/>
      <c r="X48" s="116"/>
      <c r="Y48" s="78"/>
      <c r="Z48" s="78"/>
      <c r="AA48" s="78"/>
      <c r="AB48" s="78"/>
      <c r="AC48" s="78"/>
      <c r="AD48" s="78"/>
      <c r="AE48" s="117"/>
    </row>
    <row r="49" spans="2:31" ht="15" customHeight="1" thickBot="1" x14ac:dyDescent="0.3">
      <c r="B49" s="94"/>
      <c r="C49" s="95"/>
      <c r="D49" s="95"/>
      <c r="E49" s="95"/>
      <c r="F49" s="95"/>
      <c r="G49" s="326"/>
      <c r="H49" s="242"/>
      <c r="I49" s="242"/>
      <c r="J49" s="242"/>
      <c r="K49" s="242"/>
      <c r="L49" s="242"/>
      <c r="M49" s="243"/>
      <c r="N49" s="9"/>
      <c r="O49" s="216" t="s">
        <v>63</v>
      </c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5"/>
    </row>
    <row r="50" spans="2:31" ht="15" customHeight="1" thickBot="1" x14ac:dyDescent="0.3">
      <c r="B50" s="96"/>
      <c r="C50" s="97"/>
      <c r="D50" s="97"/>
      <c r="E50" s="97"/>
      <c r="F50" s="97"/>
      <c r="G50" s="349"/>
      <c r="H50" s="188"/>
      <c r="I50" s="188"/>
      <c r="J50" s="188"/>
      <c r="K50" s="188"/>
      <c r="L50" s="188"/>
      <c r="M50" s="350"/>
      <c r="N50" s="9"/>
      <c r="O50" s="75" t="s">
        <v>118</v>
      </c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115"/>
    </row>
    <row r="51" spans="2:31" ht="15" customHeight="1" x14ac:dyDescent="0.25">
      <c r="B51" s="92" t="s">
        <v>11</v>
      </c>
      <c r="C51" s="93"/>
      <c r="D51" s="93"/>
      <c r="E51" s="93"/>
      <c r="F51" s="93"/>
      <c r="G51" s="114" t="s">
        <v>121</v>
      </c>
      <c r="H51" s="76"/>
      <c r="I51" s="76"/>
      <c r="J51" s="76"/>
      <c r="K51" s="76"/>
      <c r="L51" s="76"/>
      <c r="M51" s="115"/>
      <c r="N51" s="9"/>
      <c r="O51" s="130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131"/>
    </row>
    <row r="52" spans="2:31" ht="15" customHeight="1" x14ac:dyDescent="0.25">
      <c r="B52" s="94"/>
      <c r="C52" s="95"/>
      <c r="D52" s="95"/>
      <c r="E52" s="95"/>
      <c r="F52" s="95"/>
      <c r="G52" s="324"/>
      <c r="H52" s="79"/>
      <c r="I52" s="79"/>
      <c r="J52" s="79"/>
      <c r="K52" s="79"/>
      <c r="L52" s="79"/>
      <c r="M52" s="131"/>
      <c r="N52" s="9"/>
      <c r="O52" s="130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131"/>
    </row>
    <row r="53" spans="2:31" ht="15" customHeight="1" thickBot="1" x14ac:dyDescent="0.3">
      <c r="B53" s="96"/>
      <c r="C53" s="97"/>
      <c r="D53" s="97"/>
      <c r="E53" s="97"/>
      <c r="F53" s="97"/>
      <c r="G53" s="116"/>
      <c r="H53" s="78"/>
      <c r="I53" s="78"/>
      <c r="J53" s="78"/>
      <c r="K53" s="78"/>
      <c r="L53" s="78"/>
      <c r="M53" s="117"/>
      <c r="N53" s="34"/>
      <c r="O53" s="130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131"/>
    </row>
    <row r="54" spans="2:31" ht="15" customHeight="1" x14ac:dyDescent="0.25">
      <c r="B54" s="92" t="s">
        <v>10</v>
      </c>
      <c r="C54" s="93"/>
      <c r="D54" s="93"/>
      <c r="E54" s="93"/>
      <c r="F54" s="93"/>
      <c r="G54" s="325" t="s">
        <v>46</v>
      </c>
      <c r="H54" s="185"/>
      <c r="I54" s="185"/>
      <c r="J54" s="185"/>
      <c r="K54" s="185"/>
      <c r="L54" s="185"/>
      <c r="M54" s="240"/>
      <c r="O54" s="130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131"/>
    </row>
    <row r="55" spans="2:31" ht="15" customHeight="1" x14ac:dyDescent="0.25">
      <c r="B55" s="94"/>
      <c r="C55" s="95"/>
      <c r="D55" s="95"/>
      <c r="E55" s="95"/>
      <c r="F55" s="95"/>
      <c r="G55" s="326"/>
      <c r="H55" s="242"/>
      <c r="I55" s="242"/>
      <c r="J55" s="242"/>
      <c r="K55" s="242"/>
      <c r="L55" s="242"/>
      <c r="M55" s="243"/>
      <c r="O55" s="130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131"/>
    </row>
    <row r="56" spans="2:31" ht="15" customHeight="1" thickBot="1" x14ac:dyDescent="0.3">
      <c r="B56" s="96"/>
      <c r="C56" s="97"/>
      <c r="D56" s="97"/>
      <c r="E56" s="97"/>
      <c r="F56" s="97"/>
      <c r="G56" s="326"/>
      <c r="H56" s="242"/>
      <c r="I56" s="242"/>
      <c r="J56" s="242"/>
      <c r="K56" s="242"/>
      <c r="L56" s="242"/>
      <c r="M56" s="243"/>
      <c r="O56" s="130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131"/>
    </row>
    <row r="57" spans="2:31" ht="15" customHeight="1" thickBot="1" x14ac:dyDescent="0.3">
      <c r="B57" s="111" t="s">
        <v>21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3"/>
    </row>
    <row r="58" spans="2:31" ht="15" customHeight="1" x14ac:dyDescent="0.25">
      <c r="B58" s="86" t="s">
        <v>43</v>
      </c>
      <c r="C58" s="87"/>
      <c r="D58" s="87"/>
      <c r="E58" s="87"/>
      <c r="F58" s="233"/>
      <c r="G58" s="114">
        <v>1200</v>
      </c>
      <c r="H58" s="76"/>
      <c r="I58" s="76"/>
      <c r="J58" s="76"/>
      <c r="K58" s="76"/>
      <c r="L58" s="76"/>
      <c r="M58" s="115"/>
      <c r="N58" s="9"/>
      <c r="O58" s="219" t="s">
        <v>23</v>
      </c>
      <c r="P58" s="343"/>
      <c r="Q58" s="343"/>
      <c r="R58" s="343"/>
      <c r="S58" s="343"/>
      <c r="T58" s="343"/>
      <c r="U58" s="343"/>
      <c r="V58" s="343"/>
      <c r="W58" s="344"/>
      <c r="X58" s="114" t="s">
        <v>120</v>
      </c>
      <c r="Y58" s="76"/>
      <c r="Z58" s="76"/>
      <c r="AA58" s="76"/>
      <c r="AB58" s="76"/>
      <c r="AC58" s="76"/>
      <c r="AD58" s="76"/>
      <c r="AE58" s="115"/>
    </row>
    <row r="59" spans="2:31" ht="15" customHeight="1" thickBot="1" x14ac:dyDescent="0.3">
      <c r="B59" s="88"/>
      <c r="C59" s="89"/>
      <c r="D59" s="89"/>
      <c r="E59" s="89"/>
      <c r="F59" s="348"/>
      <c r="G59" s="116"/>
      <c r="H59" s="78"/>
      <c r="I59" s="78"/>
      <c r="J59" s="78"/>
      <c r="K59" s="78"/>
      <c r="L59" s="78"/>
      <c r="M59" s="117"/>
      <c r="N59" s="9"/>
      <c r="O59" s="345"/>
      <c r="P59" s="346"/>
      <c r="Q59" s="346"/>
      <c r="R59" s="346"/>
      <c r="S59" s="346"/>
      <c r="T59" s="346"/>
      <c r="U59" s="346"/>
      <c r="V59" s="346"/>
      <c r="W59" s="347"/>
      <c r="X59" s="116"/>
      <c r="Y59" s="78"/>
      <c r="Z59" s="78"/>
      <c r="AA59" s="78"/>
      <c r="AB59" s="78"/>
      <c r="AC59" s="78"/>
      <c r="AD59" s="78"/>
      <c r="AE59" s="117"/>
    </row>
    <row r="60" spans="2:31" ht="15" customHeight="1" x14ac:dyDescent="0.25">
      <c r="B60" s="86" t="s">
        <v>22</v>
      </c>
      <c r="C60" s="87"/>
      <c r="D60" s="87"/>
      <c r="E60" s="87"/>
      <c r="F60" s="233"/>
      <c r="G60" s="114" t="s">
        <v>171</v>
      </c>
      <c r="H60" s="76"/>
      <c r="I60" s="76"/>
      <c r="J60" s="76"/>
      <c r="K60" s="76"/>
      <c r="L60" s="76"/>
      <c r="M60" s="115"/>
      <c r="N60" s="9"/>
      <c r="O60" s="92" t="s">
        <v>57</v>
      </c>
      <c r="P60" s="93"/>
      <c r="Q60" s="93"/>
      <c r="R60" s="93"/>
      <c r="S60" s="93"/>
      <c r="T60" s="93"/>
      <c r="U60" s="93"/>
      <c r="V60" s="93"/>
      <c r="W60" s="93"/>
      <c r="X60" s="325" t="s">
        <v>46</v>
      </c>
      <c r="Y60" s="327"/>
      <c r="Z60" s="327"/>
      <c r="AA60" s="327"/>
      <c r="AB60" s="327"/>
      <c r="AC60" s="327"/>
      <c r="AD60" s="327"/>
      <c r="AE60" s="328"/>
    </row>
    <row r="61" spans="2:31" ht="15" customHeight="1" thickBot="1" x14ac:dyDescent="0.3">
      <c r="B61" s="88"/>
      <c r="C61" s="89"/>
      <c r="D61" s="89"/>
      <c r="E61" s="89"/>
      <c r="F61" s="348"/>
      <c r="G61" s="116"/>
      <c r="H61" s="78"/>
      <c r="I61" s="78"/>
      <c r="J61" s="78"/>
      <c r="K61" s="78"/>
      <c r="L61" s="78"/>
      <c r="M61" s="117"/>
      <c r="N61" s="9"/>
      <c r="O61" s="94"/>
      <c r="P61" s="95"/>
      <c r="Q61" s="95"/>
      <c r="R61" s="95"/>
      <c r="S61" s="95"/>
      <c r="T61" s="95"/>
      <c r="U61" s="95"/>
      <c r="V61" s="95"/>
      <c r="W61" s="95"/>
      <c r="X61" s="329"/>
      <c r="Y61" s="330"/>
      <c r="Z61" s="330"/>
      <c r="AA61" s="330"/>
      <c r="AB61" s="330"/>
      <c r="AC61" s="330"/>
      <c r="AD61" s="330"/>
      <c r="AE61" s="331"/>
    </row>
    <row r="62" spans="2:31" ht="15" customHeight="1" thickBot="1" x14ac:dyDescent="0.3">
      <c r="B62" s="92" t="s">
        <v>10</v>
      </c>
      <c r="C62" s="93"/>
      <c r="D62" s="93"/>
      <c r="E62" s="93"/>
      <c r="F62" s="93"/>
      <c r="G62" s="325" t="s">
        <v>46</v>
      </c>
      <c r="H62" s="185"/>
      <c r="I62" s="185"/>
      <c r="J62" s="185"/>
      <c r="K62" s="185"/>
      <c r="L62" s="185"/>
      <c r="M62" s="240"/>
      <c r="N62" s="9"/>
      <c r="O62" s="96"/>
      <c r="P62" s="97"/>
      <c r="Q62" s="97"/>
      <c r="R62" s="97"/>
      <c r="S62" s="97"/>
      <c r="T62" s="97"/>
      <c r="U62" s="97"/>
      <c r="V62" s="97"/>
      <c r="W62" s="97"/>
      <c r="X62" s="332"/>
      <c r="Y62" s="333"/>
      <c r="Z62" s="333"/>
      <c r="AA62" s="333"/>
      <c r="AB62" s="333"/>
      <c r="AC62" s="333"/>
      <c r="AD62" s="333"/>
      <c r="AE62" s="334"/>
    </row>
    <row r="63" spans="2:31" ht="15" customHeight="1" x14ac:dyDescent="0.25">
      <c r="B63" s="94"/>
      <c r="C63" s="95"/>
      <c r="D63" s="95"/>
      <c r="E63" s="95"/>
      <c r="F63" s="95"/>
      <c r="G63" s="326"/>
      <c r="H63" s="242"/>
      <c r="I63" s="242"/>
      <c r="J63" s="242"/>
      <c r="K63" s="242"/>
      <c r="L63" s="242"/>
      <c r="M63" s="243"/>
      <c r="N63" s="9"/>
      <c r="O63" s="86" t="s">
        <v>99</v>
      </c>
      <c r="P63" s="87"/>
      <c r="Q63" s="87"/>
      <c r="R63" s="87"/>
      <c r="S63" s="87"/>
      <c r="T63" s="87"/>
      <c r="U63" s="87"/>
      <c r="V63" s="87"/>
      <c r="W63" s="233"/>
      <c r="X63" s="114" t="s">
        <v>120</v>
      </c>
      <c r="Y63" s="76"/>
      <c r="Z63" s="76"/>
      <c r="AA63" s="76"/>
      <c r="AB63" s="76"/>
      <c r="AC63" s="76"/>
      <c r="AD63" s="76"/>
      <c r="AE63" s="115"/>
    </row>
    <row r="64" spans="2:31" ht="15" customHeight="1" thickBot="1" x14ac:dyDescent="0.3">
      <c r="B64" s="96"/>
      <c r="C64" s="97"/>
      <c r="D64" s="97"/>
      <c r="E64" s="97"/>
      <c r="F64" s="97"/>
      <c r="G64" s="349"/>
      <c r="H64" s="188"/>
      <c r="I64" s="188"/>
      <c r="J64" s="188"/>
      <c r="K64" s="188"/>
      <c r="L64" s="188"/>
      <c r="M64" s="350"/>
      <c r="N64" s="9"/>
      <c r="O64" s="88"/>
      <c r="P64" s="89"/>
      <c r="Q64" s="89"/>
      <c r="R64" s="89"/>
      <c r="S64" s="89"/>
      <c r="T64" s="89"/>
      <c r="U64" s="89"/>
      <c r="V64" s="89"/>
      <c r="W64" s="348"/>
      <c r="X64" s="116"/>
      <c r="Y64" s="78"/>
      <c r="Z64" s="78"/>
      <c r="AA64" s="78"/>
      <c r="AB64" s="78"/>
      <c r="AC64" s="78"/>
      <c r="AD64" s="78"/>
      <c r="AE64" s="117"/>
    </row>
    <row r="65" spans="2:31" ht="15" customHeight="1" x14ac:dyDescent="0.25">
      <c r="B65" s="80" t="s">
        <v>52</v>
      </c>
      <c r="C65" s="81"/>
      <c r="D65" s="81"/>
      <c r="E65" s="81"/>
      <c r="F65" s="81"/>
      <c r="G65" s="114" t="s">
        <v>54</v>
      </c>
      <c r="H65" s="76"/>
      <c r="I65" s="76"/>
      <c r="J65" s="76"/>
      <c r="K65" s="76"/>
      <c r="L65" s="76"/>
      <c r="M65" s="115"/>
      <c r="N65" s="9"/>
      <c r="O65" s="92" t="s">
        <v>58</v>
      </c>
      <c r="P65" s="93"/>
      <c r="Q65" s="93"/>
      <c r="R65" s="93"/>
      <c r="S65" s="93"/>
      <c r="T65" s="93"/>
      <c r="U65" s="93"/>
      <c r="V65" s="93"/>
      <c r="W65" s="93"/>
      <c r="X65" s="114" t="s">
        <v>120</v>
      </c>
      <c r="Y65" s="76"/>
      <c r="Z65" s="76"/>
      <c r="AA65" s="76"/>
      <c r="AB65" s="76"/>
      <c r="AC65" s="76"/>
      <c r="AD65" s="76"/>
      <c r="AE65" s="115"/>
    </row>
    <row r="66" spans="2:31" ht="15" customHeight="1" x14ac:dyDescent="0.25">
      <c r="B66" s="118"/>
      <c r="C66" s="109"/>
      <c r="D66" s="109"/>
      <c r="E66" s="109"/>
      <c r="F66" s="109"/>
      <c r="G66" s="324"/>
      <c r="H66" s="79"/>
      <c r="I66" s="79"/>
      <c r="J66" s="79"/>
      <c r="K66" s="79"/>
      <c r="L66" s="79"/>
      <c r="M66" s="131"/>
      <c r="N66" s="9"/>
      <c r="O66" s="94"/>
      <c r="P66" s="95"/>
      <c r="Q66" s="95"/>
      <c r="R66" s="95"/>
      <c r="S66" s="95"/>
      <c r="T66" s="95"/>
      <c r="U66" s="95"/>
      <c r="V66" s="95"/>
      <c r="W66" s="95"/>
      <c r="X66" s="324"/>
      <c r="Y66" s="79"/>
      <c r="Z66" s="79"/>
      <c r="AA66" s="79"/>
      <c r="AB66" s="79"/>
      <c r="AC66" s="79"/>
      <c r="AD66" s="79"/>
      <c r="AE66" s="131"/>
    </row>
    <row r="67" spans="2:31" ht="15" customHeight="1" thickBot="1" x14ac:dyDescent="0.3">
      <c r="B67" s="118"/>
      <c r="C67" s="109"/>
      <c r="D67" s="109"/>
      <c r="E67" s="109"/>
      <c r="F67" s="109"/>
      <c r="G67" s="324"/>
      <c r="H67" s="79"/>
      <c r="I67" s="79"/>
      <c r="J67" s="79"/>
      <c r="K67" s="79"/>
      <c r="L67" s="79"/>
      <c r="M67" s="131"/>
      <c r="N67" s="9"/>
      <c r="O67" s="96"/>
      <c r="P67" s="97"/>
      <c r="Q67" s="97"/>
      <c r="R67" s="97"/>
      <c r="S67" s="97"/>
      <c r="T67" s="97"/>
      <c r="U67" s="97"/>
      <c r="V67" s="97"/>
      <c r="W67" s="97"/>
      <c r="X67" s="116"/>
      <c r="Y67" s="78"/>
      <c r="Z67" s="78"/>
      <c r="AA67" s="78"/>
      <c r="AB67" s="78"/>
      <c r="AC67" s="78"/>
      <c r="AD67" s="78"/>
      <c r="AE67" s="117"/>
    </row>
    <row r="68" spans="2:31" ht="15" customHeight="1" thickBot="1" x14ac:dyDescent="0.3">
      <c r="B68" s="83"/>
      <c r="C68" s="84"/>
      <c r="D68" s="84"/>
      <c r="E68" s="84"/>
      <c r="F68" s="84"/>
      <c r="G68" s="116"/>
      <c r="H68" s="78"/>
      <c r="I68" s="78"/>
      <c r="J68" s="78"/>
      <c r="K68" s="78"/>
      <c r="L68" s="78"/>
      <c r="M68" s="117"/>
      <c r="N68" s="9"/>
      <c r="O68" s="75" t="s">
        <v>17</v>
      </c>
      <c r="P68" s="76"/>
      <c r="Q68" s="76"/>
      <c r="R68" s="76"/>
      <c r="S68" s="76"/>
      <c r="T68" s="76"/>
      <c r="U68" s="76"/>
      <c r="V68" s="76"/>
      <c r="W68" s="145"/>
      <c r="X68" s="114" t="s">
        <v>120</v>
      </c>
      <c r="Y68" s="76"/>
      <c r="Z68" s="76"/>
      <c r="AA68" s="76"/>
      <c r="AB68" s="76"/>
      <c r="AC68" s="76"/>
      <c r="AD68" s="76"/>
      <c r="AE68" s="115"/>
    </row>
    <row r="69" spans="2:31" ht="15" customHeight="1" thickBot="1" x14ac:dyDescent="0.3">
      <c r="B69" s="80" t="s">
        <v>50</v>
      </c>
      <c r="C69" s="81"/>
      <c r="D69" s="81"/>
      <c r="E69" s="81"/>
      <c r="F69" s="81"/>
      <c r="G69" s="114" t="s">
        <v>120</v>
      </c>
      <c r="H69" s="76"/>
      <c r="I69" s="76"/>
      <c r="J69" s="76"/>
      <c r="K69" s="76"/>
      <c r="L69" s="76"/>
      <c r="M69" s="115"/>
      <c r="N69" s="9"/>
      <c r="O69" s="77"/>
      <c r="P69" s="78"/>
      <c r="Q69" s="78"/>
      <c r="R69" s="78"/>
      <c r="S69" s="78"/>
      <c r="T69" s="78"/>
      <c r="U69" s="78"/>
      <c r="V69" s="78"/>
      <c r="W69" s="146"/>
      <c r="X69" s="116"/>
      <c r="Y69" s="78"/>
      <c r="Z69" s="78"/>
      <c r="AA69" s="78"/>
      <c r="AB69" s="78"/>
      <c r="AC69" s="78"/>
      <c r="AD69" s="78"/>
      <c r="AE69" s="117"/>
    </row>
    <row r="70" spans="2:31" ht="15" customHeight="1" thickBot="1" x14ac:dyDescent="0.3">
      <c r="B70" s="83"/>
      <c r="C70" s="84"/>
      <c r="D70" s="84"/>
      <c r="E70" s="84"/>
      <c r="F70" s="84"/>
      <c r="G70" s="116"/>
      <c r="H70" s="78"/>
      <c r="I70" s="78"/>
      <c r="J70" s="78"/>
      <c r="K70" s="78"/>
      <c r="L70" s="78"/>
      <c r="M70" s="117"/>
      <c r="N70" s="9"/>
      <c r="O70" s="216" t="s">
        <v>63</v>
      </c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5"/>
    </row>
    <row r="71" spans="2:31" ht="15" customHeight="1" x14ac:dyDescent="0.25">
      <c r="B71" s="92" t="s">
        <v>49</v>
      </c>
      <c r="C71" s="93"/>
      <c r="D71" s="93"/>
      <c r="E71" s="93"/>
      <c r="F71" s="93"/>
      <c r="G71" s="114" t="s">
        <v>51</v>
      </c>
      <c r="H71" s="76"/>
      <c r="I71" s="76"/>
      <c r="J71" s="76"/>
      <c r="K71" s="76"/>
      <c r="L71" s="76"/>
      <c r="M71" s="115"/>
      <c r="N71" s="9"/>
      <c r="O71" s="75" t="s">
        <v>118</v>
      </c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115"/>
    </row>
    <row r="72" spans="2:31" ht="17.25" x14ac:dyDescent="0.25">
      <c r="B72" s="94"/>
      <c r="C72" s="95"/>
      <c r="D72" s="95"/>
      <c r="E72" s="95"/>
      <c r="F72" s="95"/>
      <c r="G72" s="324"/>
      <c r="H72" s="79"/>
      <c r="I72" s="79"/>
      <c r="J72" s="79"/>
      <c r="K72" s="79"/>
      <c r="L72" s="79"/>
      <c r="M72" s="131"/>
      <c r="N72" s="9"/>
      <c r="O72" s="130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131"/>
    </row>
    <row r="73" spans="2:31" ht="18" thickBot="1" x14ac:dyDescent="0.3">
      <c r="B73" s="96"/>
      <c r="C73" s="97"/>
      <c r="D73" s="97"/>
      <c r="E73" s="97"/>
      <c r="F73" s="97"/>
      <c r="G73" s="116"/>
      <c r="H73" s="78"/>
      <c r="I73" s="78"/>
      <c r="J73" s="78"/>
      <c r="K73" s="78"/>
      <c r="L73" s="78"/>
      <c r="M73" s="117"/>
      <c r="N73" s="9"/>
      <c r="O73" s="130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131"/>
    </row>
    <row r="74" spans="2:31" ht="17.25" x14ac:dyDescent="0.25">
      <c r="B74" s="92" t="s">
        <v>56</v>
      </c>
      <c r="C74" s="93"/>
      <c r="D74" s="93"/>
      <c r="E74" s="93"/>
      <c r="F74" s="93"/>
      <c r="G74" s="325" t="s">
        <v>46</v>
      </c>
      <c r="H74" s="185"/>
      <c r="I74" s="185"/>
      <c r="J74" s="185"/>
      <c r="K74" s="185"/>
      <c r="L74" s="185"/>
      <c r="M74" s="240"/>
      <c r="N74" s="9"/>
      <c r="O74" s="130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131"/>
    </row>
    <row r="75" spans="2:31" ht="17.25" x14ac:dyDescent="0.25">
      <c r="B75" s="94"/>
      <c r="C75" s="95"/>
      <c r="D75" s="95"/>
      <c r="E75" s="95"/>
      <c r="F75" s="95"/>
      <c r="G75" s="326"/>
      <c r="H75" s="242"/>
      <c r="I75" s="242"/>
      <c r="J75" s="242"/>
      <c r="K75" s="242"/>
      <c r="L75" s="242"/>
      <c r="M75" s="243"/>
      <c r="N75" s="9"/>
      <c r="O75" s="130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131"/>
    </row>
    <row r="76" spans="2:31" ht="15.75" thickBot="1" x14ac:dyDescent="0.3">
      <c r="B76" s="321"/>
      <c r="C76" s="322"/>
      <c r="D76" s="322"/>
      <c r="E76" s="322"/>
      <c r="F76" s="322"/>
      <c r="G76" s="326"/>
      <c r="H76" s="242"/>
      <c r="I76" s="242"/>
      <c r="J76" s="242"/>
      <c r="K76" s="242"/>
      <c r="L76" s="242"/>
      <c r="M76" s="243"/>
      <c r="O76" s="77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117"/>
    </row>
    <row r="77" spans="2:31" ht="19.5" thickBot="1" x14ac:dyDescent="0.3">
      <c r="B77" s="290" t="s">
        <v>64</v>
      </c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2"/>
    </row>
    <row r="78" spans="2:31" ht="18.75" x14ac:dyDescent="0.25">
      <c r="B78" s="293" t="s">
        <v>65</v>
      </c>
      <c r="C78" s="294"/>
      <c r="D78" s="294"/>
      <c r="E78" s="294"/>
      <c r="F78" s="294"/>
      <c r="G78" s="275">
        <v>11250</v>
      </c>
      <c r="H78" s="275"/>
      <c r="I78" s="275"/>
      <c r="J78" s="275"/>
      <c r="K78" s="275"/>
      <c r="L78" s="275"/>
      <c r="M78" s="297"/>
      <c r="N78" s="20"/>
      <c r="O78" s="293" t="s">
        <v>70</v>
      </c>
      <c r="P78" s="294"/>
      <c r="Q78" s="294"/>
      <c r="R78" s="294"/>
      <c r="S78" s="294"/>
      <c r="T78" s="294"/>
      <c r="U78" s="294"/>
      <c r="V78" s="294"/>
      <c r="W78" s="294"/>
      <c r="X78" s="335">
        <v>2680</v>
      </c>
      <c r="Y78" s="336"/>
      <c r="Z78" s="336"/>
      <c r="AA78" s="336"/>
      <c r="AB78" s="313" t="s">
        <v>126</v>
      </c>
      <c r="AC78" s="339">
        <v>1730</v>
      </c>
      <c r="AD78" s="339"/>
      <c r="AE78" s="340"/>
    </row>
    <row r="79" spans="2:31" ht="19.5" thickBot="1" x14ac:dyDescent="0.3">
      <c r="B79" s="299"/>
      <c r="C79" s="300"/>
      <c r="D79" s="300"/>
      <c r="E79" s="300"/>
      <c r="F79" s="300"/>
      <c r="G79" s="278"/>
      <c r="H79" s="278"/>
      <c r="I79" s="278"/>
      <c r="J79" s="278"/>
      <c r="K79" s="278"/>
      <c r="L79" s="278"/>
      <c r="M79" s="323"/>
      <c r="N79" s="20"/>
      <c r="O79" s="299"/>
      <c r="P79" s="300"/>
      <c r="Q79" s="300"/>
      <c r="R79" s="300"/>
      <c r="S79" s="300"/>
      <c r="T79" s="300"/>
      <c r="U79" s="300"/>
      <c r="V79" s="300"/>
      <c r="W79" s="300"/>
      <c r="X79" s="337"/>
      <c r="Y79" s="338"/>
      <c r="Z79" s="338"/>
      <c r="AA79" s="338"/>
      <c r="AB79" s="319"/>
      <c r="AC79" s="341"/>
      <c r="AD79" s="341"/>
      <c r="AE79" s="342"/>
    </row>
    <row r="80" spans="2:31" ht="18.75" x14ac:dyDescent="0.25">
      <c r="B80" s="92" t="s">
        <v>66</v>
      </c>
      <c r="C80" s="93"/>
      <c r="D80" s="93"/>
      <c r="E80" s="93"/>
      <c r="F80" s="93"/>
      <c r="G80" s="275">
        <v>3510</v>
      </c>
      <c r="H80" s="275"/>
      <c r="I80" s="275"/>
      <c r="J80" s="275"/>
      <c r="K80" s="275"/>
      <c r="L80" s="275"/>
      <c r="M80" s="297"/>
      <c r="N80" s="20"/>
      <c r="O80" s="293" t="s">
        <v>79</v>
      </c>
      <c r="P80" s="294"/>
      <c r="Q80" s="294"/>
      <c r="R80" s="294"/>
      <c r="S80" s="294"/>
      <c r="T80" s="294"/>
      <c r="U80" s="294"/>
      <c r="V80" s="294"/>
      <c r="W80" s="294"/>
      <c r="X80" s="275">
        <v>160</v>
      </c>
      <c r="Y80" s="275"/>
      <c r="Z80" s="275"/>
      <c r="AA80" s="275"/>
      <c r="AB80" s="275"/>
      <c r="AC80" s="275"/>
      <c r="AD80" s="275"/>
      <c r="AE80" s="297"/>
    </row>
    <row r="81" spans="2:31" ht="19.5" thickBot="1" x14ac:dyDescent="0.3">
      <c r="B81" s="321"/>
      <c r="C81" s="322"/>
      <c r="D81" s="322"/>
      <c r="E81" s="322"/>
      <c r="F81" s="322"/>
      <c r="G81" s="270"/>
      <c r="H81" s="270"/>
      <c r="I81" s="270"/>
      <c r="J81" s="270"/>
      <c r="K81" s="270"/>
      <c r="L81" s="270"/>
      <c r="M81" s="298"/>
      <c r="N81" s="20"/>
      <c r="O81" s="299"/>
      <c r="P81" s="300"/>
      <c r="Q81" s="300"/>
      <c r="R81" s="300"/>
      <c r="S81" s="300"/>
      <c r="T81" s="300"/>
      <c r="U81" s="300"/>
      <c r="V81" s="300"/>
      <c r="W81" s="300"/>
      <c r="X81" s="278"/>
      <c r="Y81" s="278"/>
      <c r="Z81" s="278"/>
      <c r="AA81" s="278"/>
      <c r="AB81" s="278"/>
      <c r="AC81" s="278"/>
      <c r="AD81" s="278"/>
      <c r="AE81" s="323"/>
    </row>
    <row r="82" spans="2:31" ht="18.75" x14ac:dyDescent="0.25">
      <c r="B82" s="293" t="s">
        <v>67</v>
      </c>
      <c r="C82" s="294"/>
      <c r="D82" s="294"/>
      <c r="E82" s="294"/>
      <c r="F82" s="294"/>
      <c r="G82" s="275">
        <v>2180</v>
      </c>
      <c r="H82" s="275"/>
      <c r="I82" s="275"/>
      <c r="J82" s="275"/>
      <c r="K82" s="275"/>
      <c r="L82" s="275"/>
      <c r="M82" s="297"/>
      <c r="N82" s="20"/>
      <c r="O82" s="293" t="s">
        <v>112</v>
      </c>
      <c r="P82" s="294"/>
      <c r="Q82" s="294"/>
      <c r="R82" s="294"/>
      <c r="S82" s="294"/>
      <c r="T82" s="294"/>
      <c r="U82" s="294"/>
      <c r="V82" s="294"/>
      <c r="W82" s="294"/>
      <c r="X82" s="301" t="s">
        <v>172</v>
      </c>
      <c r="Y82" s="302"/>
      <c r="Z82" s="302"/>
      <c r="AA82" s="302"/>
      <c r="AB82" s="302"/>
      <c r="AC82" s="302"/>
      <c r="AD82" s="302"/>
      <c r="AE82" s="303"/>
    </row>
    <row r="83" spans="2:31" ht="19.5" thickBot="1" x14ac:dyDescent="0.3">
      <c r="B83" s="295"/>
      <c r="C83" s="296"/>
      <c r="D83" s="296"/>
      <c r="E83" s="296"/>
      <c r="F83" s="296"/>
      <c r="G83" s="270"/>
      <c r="H83" s="270"/>
      <c r="I83" s="270"/>
      <c r="J83" s="270"/>
      <c r="K83" s="270"/>
      <c r="L83" s="270"/>
      <c r="M83" s="298"/>
      <c r="N83" s="20"/>
      <c r="O83" s="299"/>
      <c r="P83" s="300"/>
      <c r="Q83" s="300"/>
      <c r="R83" s="300"/>
      <c r="S83" s="300"/>
      <c r="T83" s="300"/>
      <c r="U83" s="300"/>
      <c r="V83" s="300"/>
      <c r="W83" s="300"/>
      <c r="X83" s="304"/>
      <c r="Y83" s="305"/>
      <c r="Z83" s="305"/>
      <c r="AA83" s="305"/>
      <c r="AB83" s="305"/>
      <c r="AC83" s="305"/>
      <c r="AD83" s="305"/>
      <c r="AE83" s="306"/>
    </row>
    <row r="84" spans="2:31" ht="19.5" thickBot="1" x14ac:dyDescent="0.3">
      <c r="B84" s="92" t="s">
        <v>68</v>
      </c>
      <c r="C84" s="93"/>
      <c r="D84" s="93"/>
      <c r="E84" s="93"/>
      <c r="F84" s="93"/>
      <c r="G84" s="294">
        <f>SUM(G78:M83)</f>
        <v>16940</v>
      </c>
      <c r="H84" s="294"/>
      <c r="I84" s="294"/>
      <c r="J84" s="294"/>
      <c r="K84" s="294"/>
      <c r="L84" s="294"/>
      <c r="M84" s="307"/>
      <c r="N84" s="6"/>
      <c r="O84" s="309" t="s">
        <v>63</v>
      </c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1"/>
    </row>
    <row r="85" spans="2:31" ht="19.5" thickBot="1" x14ac:dyDescent="0.3">
      <c r="B85" s="96"/>
      <c r="C85" s="97"/>
      <c r="D85" s="97"/>
      <c r="E85" s="97"/>
      <c r="F85" s="97"/>
      <c r="G85" s="300"/>
      <c r="H85" s="300"/>
      <c r="I85" s="300"/>
      <c r="J85" s="300"/>
      <c r="K85" s="300"/>
      <c r="L85" s="300"/>
      <c r="M85" s="308"/>
      <c r="N85" s="6"/>
      <c r="O85" s="312" t="s">
        <v>118</v>
      </c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4"/>
    </row>
    <row r="86" spans="2:31" ht="18.75" x14ac:dyDescent="0.25">
      <c r="B86" s="92" t="s">
        <v>100</v>
      </c>
      <c r="C86" s="93"/>
      <c r="D86" s="93"/>
      <c r="E86" s="93"/>
      <c r="F86" s="93"/>
      <c r="G86" s="294">
        <v>160</v>
      </c>
      <c r="H86" s="294"/>
      <c r="I86" s="294"/>
      <c r="J86" s="294"/>
      <c r="K86" s="294"/>
      <c r="L86" s="294"/>
      <c r="M86" s="307"/>
      <c r="N86" s="6"/>
      <c r="O86" s="315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7"/>
    </row>
    <row r="87" spans="2:31" ht="19.5" thickBot="1" x14ac:dyDescent="0.3">
      <c r="B87" s="96"/>
      <c r="C87" s="97"/>
      <c r="D87" s="97"/>
      <c r="E87" s="97"/>
      <c r="F87" s="97"/>
      <c r="G87" s="300"/>
      <c r="H87" s="300"/>
      <c r="I87" s="300"/>
      <c r="J87" s="300"/>
      <c r="K87" s="300"/>
      <c r="L87" s="300"/>
      <c r="M87" s="308"/>
      <c r="N87" s="6"/>
      <c r="O87" s="318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319"/>
      <c r="AA87" s="319"/>
      <c r="AB87" s="319"/>
      <c r="AC87" s="319"/>
      <c r="AD87" s="319"/>
      <c r="AE87" s="320"/>
    </row>
    <row r="88" spans="2:31" ht="19.5" thickBot="1" x14ac:dyDescent="0.3">
      <c r="B88" s="290" t="s">
        <v>69</v>
      </c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2"/>
    </row>
    <row r="89" spans="2:31" ht="19.5" thickBot="1" x14ac:dyDescent="0.3">
      <c r="B89" s="282" t="s">
        <v>118</v>
      </c>
      <c r="C89" s="275"/>
      <c r="D89" s="275">
        <v>1</v>
      </c>
      <c r="E89" s="275"/>
      <c r="F89" s="275">
        <v>2</v>
      </c>
      <c r="G89" s="275"/>
      <c r="H89" s="287">
        <v>3</v>
      </c>
      <c r="I89" s="288"/>
      <c r="J89" s="289"/>
      <c r="K89" s="275">
        <v>4</v>
      </c>
      <c r="L89" s="275"/>
      <c r="M89" s="275" t="s">
        <v>118</v>
      </c>
      <c r="N89" s="275"/>
      <c r="O89" s="275" t="s">
        <v>118</v>
      </c>
      <c r="P89" s="275"/>
      <c r="Q89" s="275" t="s">
        <v>118</v>
      </c>
      <c r="R89" s="275"/>
      <c r="S89" s="275" t="s">
        <v>118</v>
      </c>
      <c r="T89" s="275"/>
      <c r="U89" s="275" t="s">
        <v>118</v>
      </c>
      <c r="V89" s="275"/>
      <c r="W89" s="275" t="s">
        <v>118</v>
      </c>
      <c r="X89" s="275"/>
      <c r="Y89" s="275" t="s">
        <v>118</v>
      </c>
      <c r="Z89" s="275"/>
      <c r="AA89" s="275" t="s">
        <v>118</v>
      </c>
      <c r="AB89" s="275"/>
      <c r="AC89" s="275"/>
      <c r="AD89" s="275" t="s">
        <v>118</v>
      </c>
      <c r="AE89" s="276"/>
    </row>
    <row r="90" spans="2:31" ht="19.5" thickBot="1" x14ac:dyDescent="0.3">
      <c r="B90" s="282" t="s">
        <v>118</v>
      </c>
      <c r="C90" s="275"/>
      <c r="D90" s="278">
        <v>0</v>
      </c>
      <c r="E90" s="278"/>
      <c r="F90" s="278">
        <v>3.75</v>
      </c>
      <c r="G90" s="278"/>
      <c r="H90" s="283">
        <v>7.5</v>
      </c>
      <c r="I90" s="284"/>
      <c r="J90" s="285"/>
      <c r="K90" s="278">
        <v>11.25</v>
      </c>
      <c r="L90" s="278"/>
      <c r="M90" s="275" t="s">
        <v>118</v>
      </c>
      <c r="N90" s="275"/>
      <c r="O90" s="275" t="s">
        <v>118</v>
      </c>
      <c r="P90" s="275"/>
      <c r="Q90" s="275" t="s">
        <v>118</v>
      </c>
      <c r="R90" s="275"/>
      <c r="S90" s="275" t="s">
        <v>118</v>
      </c>
      <c r="T90" s="275"/>
      <c r="U90" s="275" t="s">
        <v>118</v>
      </c>
      <c r="V90" s="275"/>
      <c r="W90" s="275" t="s">
        <v>118</v>
      </c>
      <c r="X90" s="275"/>
      <c r="Y90" s="278" t="s">
        <v>118</v>
      </c>
      <c r="Z90" s="278"/>
      <c r="AA90" s="278" t="s">
        <v>118</v>
      </c>
      <c r="AB90" s="278"/>
      <c r="AC90" s="278"/>
      <c r="AD90" s="278" t="s">
        <v>118</v>
      </c>
      <c r="AE90" s="286"/>
    </row>
    <row r="91" spans="2:31" ht="18.75" x14ac:dyDescent="0.25">
      <c r="B91" s="282" t="s">
        <v>118</v>
      </c>
      <c r="C91" s="275"/>
      <c r="D91" s="275" t="s">
        <v>118</v>
      </c>
      <c r="E91" s="275"/>
      <c r="F91" s="275" t="s">
        <v>118</v>
      </c>
      <c r="G91" s="275"/>
      <c r="H91" s="287" t="s">
        <v>118</v>
      </c>
      <c r="I91" s="288"/>
      <c r="J91" s="289"/>
      <c r="K91" s="275" t="s">
        <v>118</v>
      </c>
      <c r="L91" s="275"/>
      <c r="M91" s="275" t="s">
        <v>118</v>
      </c>
      <c r="N91" s="275"/>
      <c r="O91" s="275" t="s">
        <v>118</v>
      </c>
      <c r="P91" s="275"/>
      <c r="Q91" s="275" t="s">
        <v>118</v>
      </c>
      <c r="R91" s="275"/>
      <c r="S91" s="275" t="s">
        <v>118</v>
      </c>
      <c r="T91" s="275"/>
      <c r="U91" s="275" t="s">
        <v>118</v>
      </c>
      <c r="V91" s="275"/>
      <c r="W91" s="275" t="s">
        <v>118</v>
      </c>
      <c r="X91" s="275"/>
      <c r="Y91" s="275" t="s">
        <v>118</v>
      </c>
      <c r="Z91" s="275"/>
      <c r="AA91" s="275" t="s">
        <v>118</v>
      </c>
      <c r="AB91" s="275"/>
      <c r="AC91" s="275"/>
      <c r="AD91" s="275" t="s">
        <v>118</v>
      </c>
      <c r="AE91" s="276"/>
    </row>
    <row r="92" spans="2:31" ht="19.5" thickBot="1" x14ac:dyDescent="0.3">
      <c r="B92" s="277" t="s">
        <v>118</v>
      </c>
      <c r="C92" s="278"/>
      <c r="D92" s="270" t="s">
        <v>118</v>
      </c>
      <c r="E92" s="270"/>
      <c r="F92" s="270" t="s">
        <v>118</v>
      </c>
      <c r="G92" s="270"/>
      <c r="H92" s="279" t="s">
        <v>118</v>
      </c>
      <c r="I92" s="280"/>
      <c r="J92" s="281"/>
      <c r="K92" s="270" t="s">
        <v>118</v>
      </c>
      <c r="L92" s="270"/>
      <c r="M92" s="270" t="s">
        <v>118</v>
      </c>
      <c r="N92" s="270"/>
      <c r="O92" s="270" t="s">
        <v>118</v>
      </c>
      <c r="P92" s="270"/>
      <c r="Q92" s="270" t="s">
        <v>118</v>
      </c>
      <c r="R92" s="270"/>
      <c r="S92" s="270" t="s">
        <v>118</v>
      </c>
      <c r="T92" s="270"/>
      <c r="U92" s="270" t="s">
        <v>118</v>
      </c>
      <c r="V92" s="270"/>
      <c r="W92" s="270" t="s">
        <v>118</v>
      </c>
      <c r="X92" s="270"/>
      <c r="Y92" s="270" t="s">
        <v>118</v>
      </c>
      <c r="Z92" s="270"/>
      <c r="AA92" s="270" t="s">
        <v>118</v>
      </c>
      <c r="AB92" s="270"/>
      <c r="AC92" s="270"/>
      <c r="AD92" s="270" t="s">
        <v>118</v>
      </c>
      <c r="AE92" s="271"/>
    </row>
    <row r="93" spans="2:31" ht="20.25" thickBot="1" x14ac:dyDescent="0.3">
      <c r="B93" s="272" t="s">
        <v>174</v>
      </c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4"/>
    </row>
    <row r="96" spans="2:31" x14ac:dyDescent="0.25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2:31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2:31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</sheetData>
  <mergeCells count="186">
    <mergeCell ref="I27:J27"/>
    <mergeCell ref="I28:J28"/>
    <mergeCell ref="AA27:AB27"/>
    <mergeCell ref="AA28:AB28"/>
    <mergeCell ref="O7:T8"/>
    <mergeCell ref="U7:AE8"/>
    <mergeCell ref="B9:D10"/>
    <mergeCell ref="E9:AE10"/>
    <mergeCell ref="B11:AE11"/>
    <mergeCell ref="B14:F16"/>
    <mergeCell ref="O14:W15"/>
    <mergeCell ref="X14:AE15"/>
    <mergeCell ref="X12:AE13"/>
    <mergeCell ref="O12:W13"/>
    <mergeCell ref="B12:F13"/>
    <mergeCell ref="G12:M13"/>
    <mergeCell ref="X16:AE17"/>
    <mergeCell ref="B21:F22"/>
    <mergeCell ref="G21:M22"/>
    <mergeCell ref="B23:F25"/>
    <mergeCell ref="B17:F18"/>
    <mergeCell ref="G17:M18"/>
    <mergeCell ref="O18:W19"/>
    <mergeCell ref="B19:F20"/>
    <mergeCell ref="B2:AE2"/>
    <mergeCell ref="B3:D4"/>
    <mergeCell ref="E3:M4"/>
    <mergeCell ref="O3:T4"/>
    <mergeCell ref="U3:AE4"/>
    <mergeCell ref="B5:D6"/>
    <mergeCell ref="E5:M6"/>
    <mergeCell ref="O5:T6"/>
    <mergeCell ref="U5:AE6"/>
    <mergeCell ref="G19:M20"/>
    <mergeCell ref="O16:W17"/>
    <mergeCell ref="G14:M16"/>
    <mergeCell ref="O21:AE25"/>
    <mergeCell ref="X18:AE19"/>
    <mergeCell ref="B43:F44"/>
    <mergeCell ref="O38:W40"/>
    <mergeCell ref="O36:W37"/>
    <mergeCell ref="B34:F35"/>
    <mergeCell ref="O34:W35"/>
    <mergeCell ref="B30:AE30"/>
    <mergeCell ref="B31:F33"/>
    <mergeCell ref="O31:W33"/>
    <mergeCell ref="B27:D28"/>
    <mergeCell ref="B38:F39"/>
    <mergeCell ref="G38:M39"/>
    <mergeCell ref="B40:F42"/>
    <mergeCell ref="G40:M42"/>
    <mergeCell ref="B36:F37"/>
    <mergeCell ref="G36:M37"/>
    <mergeCell ref="G43:M44"/>
    <mergeCell ref="X31:AE33"/>
    <mergeCell ref="X34:AE35"/>
    <mergeCell ref="X36:AE37"/>
    <mergeCell ref="G69:M70"/>
    <mergeCell ref="O78:W79"/>
    <mergeCell ref="X38:AE40"/>
    <mergeCell ref="X41:AE42"/>
    <mergeCell ref="X43:AE44"/>
    <mergeCell ref="G31:M33"/>
    <mergeCell ref="G34:M35"/>
    <mergeCell ref="B54:F56"/>
    <mergeCell ref="O49:AE49"/>
    <mergeCell ref="B51:F53"/>
    <mergeCell ref="O47:W48"/>
    <mergeCell ref="O43:W44"/>
    <mergeCell ref="O41:W42"/>
    <mergeCell ref="G23:M25"/>
    <mergeCell ref="O20:AE20"/>
    <mergeCell ref="X47:AE48"/>
    <mergeCell ref="B58:F59"/>
    <mergeCell ref="G58:M59"/>
    <mergeCell ref="G62:M64"/>
    <mergeCell ref="G65:M68"/>
    <mergeCell ref="G45:M47"/>
    <mergeCell ref="G48:M50"/>
    <mergeCell ref="G51:M53"/>
    <mergeCell ref="G54:M56"/>
    <mergeCell ref="O45:W46"/>
    <mergeCell ref="X45:AE46"/>
    <mergeCell ref="B48:F50"/>
    <mergeCell ref="B45:F47"/>
    <mergeCell ref="O50:AE56"/>
    <mergeCell ref="B60:F61"/>
    <mergeCell ref="G60:M61"/>
    <mergeCell ref="O63:W64"/>
    <mergeCell ref="B62:F64"/>
    <mergeCell ref="O60:W62"/>
    <mergeCell ref="B57:AE57"/>
    <mergeCell ref="O68:W69"/>
    <mergeCell ref="B69:F70"/>
    <mergeCell ref="B80:F81"/>
    <mergeCell ref="G80:M81"/>
    <mergeCell ref="O80:W81"/>
    <mergeCell ref="X80:AE81"/>
    <mergeCell ref="G71:M73"/>
    <mergeCell ref="G74:M76"/>
    <mergeCell ref="X58:AE59"/>
    <mergeCell ref="X60:AE62"/>
    <mergeCell ref="X63:AE64"/>
    <mergeCell ref="X65:AE67"/>
    <mergeCell ref="X68:AE69"/>
    <mergeCell ref="O71:AE76"/>
    <mergeCell ref="X78:AA79"/>
    <mergeCell ref="AC78:AE79"/>
    <mergeCell ref="AB78:AB79"/>
    <mergeCell ref="O58:W59"/>
    <mergeCell ref="B77:AE77"/>
    <mergeCell ref="B78:F79"/>
    <mergeCell ref="G78:M79"/>
    <mergeCell ref="O70:AE70"/>
    <mergeCell ref="B74:F76"/>
    <mergeCell ref="B71:F73"/>
    <mergeCell ref="O65:W67"/>
    <mergeCell ref="B65:F68"/>
    <mergeCell ref="B82:F83"/>
    <mergeCell ref="G82:M83"/>
    <mergeCell ref="O82:W83"/>
    <mergeCell ref="X82:AE83"/>
    <mergeCell ref="B84:F85"/>
    <mergeCell ref="G84:M85"/>
    <mergeCell ref="O84:AE84"/>
    <mergeCell ref="O85:AE87"/>
    <mergeCell ref="B86:F87"/>
    <mergeCell ref="G86:M87"/>
    <mergeCell ref="B88:AE88"/>
    <mergeCell ref="B89:C89"/>
    <mergeCell ref="D89:E89"/>
    <mergeCell ref="F89:G89"/>
    <mergeCell ref="K89:L89"/>
    <mergeCell ref="M89:N89"/>
    <mergeCell ref="O89:P89"/>
    <mergeCell ref="Q89:R89"/>
    <mergeCell ref="S89:T89"/>
    <mergeCell ref="H89:J89"/>
    <mergeCell ref="U89:V89"/>
    <mergeCell ref="W89:X89"/>
    <mergeCell ref="Y89:Z89"/>
    <mergeCell ref="AA89:AC89"/>
    <mergeCell ref="AD89:AE89"/>
    <mergeCell ref="B90:C90"/>
    <mergeCell ref="D90:E90"/>
    <mergeCell ref="F90:G90"/>
    <mergeCell ref="K90:L90"/>
    <mergeCell ref="H90:J90"/>
    <mergeCell ref="Y90:Z90"/>
    <mergeCell ref="AA90:AC90"/>
    <mergeCell ref="AD90:AE90"/>
    <mergeCell ref="B91:C91"/>
    <mergeCell ref="D91:E91"/>
    <mergeCell ref="F91:G91"/>
    <mergeCell ref="K91:L91"/>
    <mergeCell ref="M91:N91"/>
    <mergeCell ref="O91:P91"/>
    <mergeCell ref="M90:N90"/>
    <mergeCell ref="O90:P90"/>
    <mergeCell ref="Q90:R90"/>
    <mergeCell ref="S90:T90"/>
    <mergeCell ref="U90:V90"/>
    <mergeCell ref="W90:X90"/>
    <mergeCell ref="H91:J91"/>
    <mergeCell ref="U92:V92"/>
    <mergeCell ref="W92:X92"/>
    <mergeCell ref="Y92:Z92"/>
    <mergeCell ref="AA92:AC92"/>
    <mergeCell ref="AD92:AE92"/>
    <mergeCell ref="B93:AE93"/>
    <mergeCell ref="AD91:AE91"/>
    <mergeCell ref="B92:C92"/>
    <mergeCell ref="D92:E92"/>
    <mergeCell ref="F92:G92"/>
    <mergeCell ref="K92:L92"/>
    <mergeCell ref="M92:N92"/>
    <mergeCell ref="O92:P92"/>
    <mergeCell ref="Q92:R92"/>
    <mergeCell ref="S92:T92"/>
    <mergeCell ref="Q91:R91"/>
    <mergeCell ref="S91:T91"/>
    <mergeCell ref="U91:V91"/>
    <mergeCell ref="W91:X91"/>
    <mergeCell ref="Y91:Z91"/>
    <mergeCell ref="AA91:AC91"/>
    <mergeCell ref="H92:J9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5"/>
  <sheetViews>
    <sheetView view="pageLayout" topLeftCell="A49" zoomScale="80" zoomScalePageLayoutView="80" workbookViewId="0">
      <selection activeCell="G35" sqref="G35:M36"/>
    </sheetView>
  </sheetViews>
  <sheetFormatPr defaultColWidth="2.85546875" defaultRowHeight="16.5" x14ac:dyDescent="0.25"/>
  <cols>
    <col min="1" max="1" width="1.140625" style="11" customWidth="1"/>
    <col min="2" max="8" width="6" style="11" customWidth="1"/>
    <col min="9" max="9" width="5" style="11" customWidth="1"/>
    <col min="10" max="10" width="2.140625" style="11" customWidth="1"/>
    <col min="11" max="26" width="6" style="11" customWidth="1"/>
    <col min="27" max="27" width="4.5703125" style="11" customWidth="1"/>
    <col min="28" max="28" width="2" style="11" customWidth="1"/>
    <col min="29" max="31" width="6" style="11" customWidth="1"/>
    <col min="32" max="16384" width="2.85546875" style="11"/>
  </cols>
  <sheetData>
    <row r="1" spans="2:31" ht="3.75" customHeight="1" thickBot="1" x14ac:dyDescent="0.3"/>
    <row r="2" spans="2:31" ht="19.7" customHeight="1" thickTop="1" thickBot="1" x14ac:dyDescent="0.3">
      <c r="B2" s="461" t="s">
        <v>80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3"/>
    </row>
    <row r="3" spans="2:31" ht="19.7" customHeight="1" x14ac:dyDescent="0.25">
      <c r="B3" s="508" t="s">
        <v>0</v>
      </c>
      <c r="C3" s="509"/>
      <c r="D3" s="510"/>
      <c r="E3" s="418">
        <f>'Начальные данные'!E3:M4</f>
        <v>0</v>
      </c>
      <c r="F3" s="379"/>
      <c r="G3" s="379"/>
      <c r="H3" s="379"/>
      <c r="I3" s="379"/>
      <c r="J3" s="379"/>
      <c r="K3" s="379"/>
      <c r="L3" s="379"/>
      <c r="M3" s="494"/>
      <c r="N3" s="21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80"/>
    </row>
    <row r="4" spans="2:31" ht="19.7" customHeight="1" thickBot="1" x14ac:dyDescent="0.3">
      <c r="B4" s="441"/>
      <c r="C4" s="442"/>
      <c r="D4" s="511"/>
      <c r="E4" s="475"/>
      <c r="F4" s="398"/>
      <c r="G4" s="398"/>
      <c r="H4" s="398"/>
      <c r="I4" s="398"/>
      <c r="J4" s="398"/>
      <c r="K4" s="398"/>
      <c r="L4" s="398"/>
      <c r="M4" s="495"/>
      <c r="N4" s="21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80"/>
    </row>
    <row r="5" spans="2:31" ht="19.7" customHeight="1" x14ac:dyDescent="0.25">
      <c r="B5" s="410" t="s">
        <v>1</v>
      </c>
      <c r="C5" s="411"/>
      <c r="D5" s="512"/>
      <c r="E5" s="418">
        <f>'Начальные данные'!E5:M6</f>
        <v>0</v>
      </c>
      <c r="F5" s="379"/>
      <c r="G5" s="379"/>
      <c r="H5" s="379"/>
      <c r="I5" s="379"/>
      <c r="J5" s="379"/>
      <c r="K5" s="379"/>
      <c r="L5" s="379"/>
      <c r="M5" s="494"/>
      <c r="N5" s="21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80"/>
    </row>
    <row r="6" spans="2:31" ht="19.7" customHeight="1" thickBot="1" x14ac:dyDescent="0.3">
      <c r="B6" s="441"/>
      <c r="C6" s="442"/>
      <c r="D6" s="511"/>
      <c r="E6" s="475"/>
      <c r="F6" s="398"/>
      <c r="G6" s="398"/>
      <c r="H6" s="398"/>
      <c r="I6" s="398"/>
      <c r="J6" s="398"/>
      <c r="K6" s="398"/>
      <c r="L6" s="398"/>
      <c r="M6" s="495"/>
      <c r="N6" s="21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80"/>
    </row>
    <row r="7" spans="2:31" ht="19.7" customHeight="1" x14ac:dyDescent="0.25">
      <c r="B7" s="508" t="s">
        <v>2</v>
      </c>
      <c r="C7" s="509"/>
      <c r="D7" s="510"/>
      <c r="E7" s="514" t="str">
        <f>'Начальные данные'!E9</f>
        <v>Объект образования (общеобразовательная школа на 1100 мест) по ул. Николая Сотникова в Кировском районе г. Новосибирска</v>
      </c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6"/>
    </row>
    <row r="8" spans="2:31" ht="19.7" customHeight="1" thickBot="1" x14ac:dyDescent="0.3">
      <c r="B8" s="412"/>
      <c r="C8" s="413"/>
      <c r="D8" s="513"/>
      <c r="E8" s="517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9"/>
    </row>
    <row r="9" spans="2:31" ht="19.7" customHeight="1" thickTop="1" thickBot="1" x14ac:dyDescent="0.3">
      <c r="B9" s="461" t="s">
        <v>28</v>
      </c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3"/>
    </row>
    <row r="10" spans="2:31" ht="19.7" customHeight="1" x14ac:dyDescent="0.25">
      <c r="B10" s="508" t="s">
        <v>102</v>
      </c>
      <c r="C10" s="509"/>
      <c r="D10" s="509"/>
      <c r="E10" s="509"/>
      <c r="F10" s="509"/>
      <c r="G10" s="493" t="str">
        <f>'Начальные данные'!G12</f>
        <v>Административное</v>
      </c>
      <c r="H10" s="379"/>
      <c r="I10" s="379"/>
      <c r="J10" s="379"/>
      <c r="K10" s="379"/>
      <c r="L10" s="379"/>
      <c r="M10" s="494"/>
      <c r="N10" s="21"/>
      <c r="O10" s="520" t="s">
        <v>7</v>
      </c>
      <c r="P10" s="509"/>
      <c r="Q10" s="509"/>
      <c r="R10" s="509"/>
      <c r="S10" s="509"/>
      <c r="T10" s="509"/>
      <c r="U10" s="509"/>
      <c r="V10" s="509"/>
      <c r="W10" s="509"/>
      <c r="X10" s="493" t="str">
        <f>'Начальные данные'!X14</f>
        <v>6 б.</v>
      </c>
      <c r="Y10" s="379"/>
      <c r="Z10" s="379"/>
      <c r="AA10" s="379"/>
      <c r="AB10" s="379"/>
      <c r="AC10" s="379"/>
      <c r="AD10" s="379"/>
      <c r="AE10" s="380"/>
    </row>
    <row r="11" spans="2:31" ht="19.7" customHeight="1" thickBot="1" x14ac:dyDescent="0.3">
      <c r="B11" s="441"/>
      <c r="C11" s="442"/>
      <c r="D11" s="442"/>
      <c r="E11" s="442"/>
      <c r="F11" s="442"/>
      <c r="G11" s="439"/>
      <c r="H11" s="398"/>
      <c r="I11" s="398"/>
      <c r="J11" s="398"/>
      <c r="K11" s="398"/>
      <c r="L11" s="398"/>
      <c r="M11" s="495"/>
      <c r="N11" s="21"/>
      <c r="O11" s="448"/>
      <c r="P11" s="442"/>
      <c r="Q11" s="442"/>
      <c r="R11" s="442"/>
      <c r="S11" s="442"/>
      <c r="T11" s="442"/>
      <c r="U11" s="442"/>
      <c r="V11" s="442"/>
      <c r="W11" s="442"/>
      <c r="X11" s="439"/>
      <c r="Y11" s="398"/>
      <c r="Z11" s="398"/>
      <c r="AA11" s="398"/>
      <c r="AB11" s="398"/>
      <c r="AC11" s="398"/>
      <c r="AD11" s="398"/>
      <c r="AE11" s="440"/>
    </row>
    <row r="12" spans="2:31" ht="19.7" customHeight="1" x14ac:dyDescent="0.25">
      <c r="B12" s="410" t="s">
        <v>29</v>
      </c>
      <c r="C12" s="411"/>
      <c r="D12" s="411"/>
      <c r="E12" s="411"/>
      <c r="F12" s="411"/>
      <c r="G12" s="392" t="str">
        <f>'Начальные данные'!G14</f>
        <v>Пассажирский</v>
      </c>
      <c r="H12" s="392"/>
      <c r="I12" s="392"/>
      <c r="J12" s="392"/>
      <c r="K12" s="392"/>
      <c r="L12" s="392"/>
      <c r="M12" s="443"/>
      <c r="N12" s="21"/>
      <c r="O12" s="447" t="s">
        <v>6</v>
      </c>
      <c r="P12" s="411"/>
      <c r="Q12" s="411"/>
      <c r="R12" s="411"/>
      <c r="S12" s="411"/>
      <c r="T12" s="411"/>
      <c r="U12" s="411"/>
      <c r="V12" s="411"/>
      <c r="W12" s="411"/>
      <c r="X12" s="405" t="str">
        <f>'Начальные данные'!X16</f>
        <v>Да</v>
      </c>
      <c r="Y12" s="397"/>
      <c r="Z12" s="397"/>
      <c r="AA12" s="397"/>
      <c r="AB12" s="397"/>
      <c r="AC12" s="397"/>
      <c r="AD12" s="397"/>
      <c r="AE12" s="417"/>
    </row>
    <row r="13" spans="2:31" ht="19.7" customHeight="1" thickBot="1" x14ac:dyDescent="0.3">
      <c r="B13" s="441"/>
      <c r="C13" s="442"/>
      <c r="D13" s="442"/>
      <c r="E13" s="442"/>
      <c r="F13" s="442"/>
      <c r="G13" s="435"/>
      <c r="H13" s="435"/>
      <c r="I13" s="435"/>
      <c r="J13" s="435"/>
      <c r="K13" s="435"/>
      <c r="L13" s="435"/>
      <c r="M13" s="444"/>
      <c r="N13" s="21"/>
      <c r="O13" s="448"/>
      <c r="P13" s="442"/>
      <c r="Q13" s="442"/>
      <c r="R13" s="442"/>
      <c r="S13" s="442"/>
      <c r="T13" s="442"/>
      <c r="U13" s="442"/>
      <c r="V13" s="442"/>
      <c r="W13" s="442"/>
      <c r="X13" s="439"/>
      <c r="Y13" s="398"/>
      <c r="Z13" s="398"/>
      <c r="AA13" s="398"/>
      <c r="AB13" s="398"/>
      <c r="AC13" s="398"/>
      <c r="AD13" s="398"/>
      <c r="AE13" s="440"/>
    </row>
    <row r="14" spans="2:31" ht="19.7" customHeight="1" x14ac:dyDescent="0.25">
      <c r="B14" s="410" t="s">
        <v>32</v>
      </c>
      <c r="C14" s="411"/>
      <c r="D14" s="411"/>
      <c r="E14" s="411"/>
      <c r="F14" s="411"/>
      <c r="G14" s="392">
        <f>'Начальные данные'!G19</f>
        <v>1</v>
      </c>
      <c r="H14" s="392"/>
      <c r="I14" s="392"/>
      <c r="J14" s="392"/>
      <c r="K14" s="392"/>
      <c r="L14" s="392"/>
      <c r="M14" s="443"/>
      <c r="N14" s="21"/>
      <c r="O14" s="447" t="s">
        <v>101</v>
      </c>
      <c r="P14" s="411"/>
      <c r="Q14" s="411"/>
      <c r="R14" s="411"/>
      <c r="S14" s="411"/>
      <c r="T14" s="411"/>
      <c r="U14" s="411"/>
      <c r="V14" s="411"/>
      <c r="W14" s="411"/>
      <c r="X14" s="405" t="str">
        <f>'Начальные данные'!X18</f>
        <v>Да</v>
      </c>
      <c r="Y14" s="397"/>
      <c r="Z14" s="397"/>
      <c r="AA14" s="397"/>
      <c r="AB14" s="397"/>
      <c r="AC14" s="397"/>
      <c r="AD14" s="397"/>
      <c r="AE14" s="417"/>
    </row>
    <row r="15" spans="2:31" ht="19.7" customHeight="1" thickBot="1" x14ac:dyDescent="0.3">
      <c r="B15" s="441"/>
      <c r="C15" s="442"/>
      <c r="D15" s="442"/>
      <c r="E15" s="442"/>
      <c r="F15" s="442"/>
      <c r="G15" s="435"/>
      <c r="H15" s="435"/>
      <c r="I15" s="435"/>
      <c r="J15" s="435"/>
      <c r="K15" s="435"/>
      <c r="L15" s="435"/>
      <c r="M15" s="444"/>
      <c r="N15" s="21"/>
      <c r="O15" s="448"/>
      <c r="P15" s="442"/>
      <c r="Q15" s="442"/>
      <c r="R15" s="442"/>
      <c r="S15" s="442"/>
      <c r="T15" s="442"/>
      <c r="U15" s="442"/>
      <c r="V15" s="442"/>
      <c r="W15" s="442"/>
      <c r="X15" s="439"/>
      <c r="Y15" s="398"/>
      <c r="Z15" s="398"/>
      <c r="AA15" s="398"/>
      <c r="AB15" s="398"/>
      <c r="AC15" s="398"/>
      <c r="AD15" s="398"/>
      <c r="AE15" s="440"/>
    </row>
    <row r="16" spans="2:31" ht="19.7" customHeight="1" thickBot="1" x14ac:dyDescent="0.3">
      <c r="B16" s="410" t="s">
        <v>33</v>
      </c>
      <c r="C16" s="411"/>
      <c r="D16" s="411"/>
      <c r="E16" s="411"/>
      <c r="F16" s="411"/>
      <c r="G16" s="392">
        <f>'Начальные данные'!G21</f>
        <v>4</v>
      </c>
      <c r="H16" s="392"/>
      <c r="I16" s="392"/>
      <c r="J16" s="392"/>
      <c r="K16" s="392"/>
      <c r="L16" s="392"/>
      <c r="M16" s="443"/>
      <c r="N16" s="21"/>
      <c r="O16" s="465" t="s">
        <v>63</v>
      </c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7"/>
    </row>
    <row r="17" spans="2:31" ht="19.7" customHeight="1" thickBot="1" x14ac:dyDescent="0.3">
      <c r="B17" s="441"/>
      <c r="C17" s="442"/>
      <c r="D17" s="442"/>
      <c r="E17" s="442"/>
      <c r="F17" s="442"/>
      <c r="G17" s="435"/>
      <c r="H17" s="435"/>
      <c r="I17" s="435"/>
      <c r="J17" s="435"/>
      <c r="K17" s="435"/>
      <c r="L17" s="435"/>
      <c r="M17" s="444"/>
      <c r="N17" s="21"/>
      <c r="O17" s="416" t="str">
        <f>'Начальные данные'!O21</f>
        <v>-</v>
      </c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417"/>
    </row>
    <row r="18" spans="2:31" ht="19.7" customHeight="1" x14ac:dyDescent="0.25">
      <c r="B18" s="410" t="s">
        <v>34</v>
      </c>
      <c r="C18" s="411"/>
      <c r="D18" s="411"/>
      <c r="E18" s="411"/>
      <c r="F18" s="411"/>
      <c r="G18" s="405" t="str">
        <f>'Начальные данные'!G23</f>
        <v>Одиночное</v>
      </c>
      <c r="H18" s="397"/>
      <c r="I18" s="397"/>
      <c r="J18" s="397"/>
      <c r="K18" s="397"/>
      <c r="L18" s="397"/>
      <c r="M18" s="406"/>
      <c r="N18" s="21"/>
      <c r="O18" s="418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80"/>
    </row>
    <row r="19" spans="2:31" ht="19.7" customHeight="1" thickBot="1" x14ac:dyDescent="0.3">
      <c r="B19" s="476"/>
      <c r="C19" s="477"/>
      <c r="D19" s="477"/>
      <c r="E19" s="477"/>
      <c r="F19" s="477"/>
      <c r="G19" s="439"/>
      <c r="H19" s="398"/>
      <c r="I19" s="398"/>
      <c r="J19" s="398"/>
      <c r="K19" s="398"/>
      <c r="L19" s="398"/>
      <c r="M19" s="495"/>
      <c r="N19" s="21"/>
      <c r="O19" s="418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80"/>
    </row>
    <row r="20" spans="2:31" ht="19.7" customHeight="1" x14ac:dyDescent="0.25">
      <c r="B20" s="410" t="s">
        <v>5</v>
      </c>
      <c r="C20" s="411"/>
      <c r="D20" s="411"/>
      <c r="E20" s="411"/>
      <c r="F20" s="411"/>
      <c r="G20" s="392" t="str">
        <f>'Начальные данные'!X12</f>
        <v>-</v>
      </c>
      <c r="H20" s="392"/>
      <c r="I20" s="392"/>
      <c r="J20" s="392"/>
      <c r="K20" s="392"/>
      <c r="L20" s="392"/>
      <c r="M20" s="443"/>
      <c r="N20" s="21"/>
      <c r="O20" s="418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80"/>
    </row>
    <row r="21" spans="2:31" ht="19.7" customHeight="1" thickBot="1" x14ac:dyDescent="0.3">
      <c r="B21" s="441"/>
      <c r="C21" s="442"/>
      <c r="D21" s="442"/>
      <c r="E21" s="442"/>
      <c r="F21" s="442"/>
      <c r="G21" s="435"/>
      <c r="H21" s="435"/>
      <c r="I21" s="435"/>
      <c r="J21" s="435"/>
      <c r="K21" s="435"/>
      <c r="L21" s="435"/>
      <c r="M21" s="444"/>
      <c r="N21" s="22"/>
      <c r="O21" s="475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440"/>
    </row>
    <row r="22" spans="2:31" ht="19.7" customHeight="1" thickBot="1" x14ac:dyDescent="0.3"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4"/>
    </row>
    <row r="23" spans="2:31" ht="19.7" customHeight="1" x14ac:dyDescent="0.25">
      <c r="B23" s="497" t="s">
        <v>82</v>
      </c>
      <c r="C23" s="479"/>
      <c r="D23" s="498"/>
      <c r="E23" s="41" t="str">
        <f>'Начальные данные'!E27</f>
        <v>-</v>
      </c>
      <c r="F23" s="41">
        <f>'Начальные данные'!F27</f>
        <v>1</v>
      </c>
      <c r="G23" s="41">
        <f>'Начальные данные'!G27</f>
        <v>2</v>
      </c>
      <c r="H23" s="41">
        <f>'Начальные данные'!H27</f>
        <v>3</v>
      </c>
      <c r="I23" s="506">
        <f>'Начальные данные'!I27</f>
        <v>4</v>
      </c>
      <c r="J23" s="458"/>
      <c r="K23" s="41" t="str">
        <f>'Начальные данные'!K27</f>
        <v>-</v>
      </c>
      <c r="L23" s="41" t="str">
        <f>'Начальные данные'!L27</f>
        <v>-</v>
      </c>
      <c r="M23" s="41" t="str">
        <f>'Начальные данные'!M27</f>
        <v>-</v>
      </c>
      <c r="N23" s="41" t="str">
        <f>'Начальные данные'!N27</f>
        <v>-</v>
      </c>
      <c r="O23" s="41" t="str">
        <f>'Начальные данные'!O27</f>
        <v>-</v>
      </c>
      <c r="P23" s="41" t="str">
        <f>'Начальные данные'!P27</f>
        <v>-</v>
      </c>
      <c r="Q23" s="41" t="str">
        <f>'Начальные данные'!Q27</f>
        <v>-</v>
      </c>
      <c r="R23" s="41" t="str">
        <f>'Начальные данные'!R27</f>
        <v>-</v>
      </c>
      <c r="S23" s="41" t="str">
        <f>'Начальные данные'!S27</f>
        <v>-</v>
      </c>
      <c r="T23" s="41" t="str">
        <f>'Начальные данные'!T27</f>
        <v>-</v>
      </c>
      <c r="U23" s="41" t="str">
        <f>'Начальные данные'!U27</f>
        <v>-</v>
      </c>
      <c r="V23" s="41" t="str">
        <f>'Начальные данные'!V27</f>
        <v>-</v>
      </c>
      <c r="W23" s="41" t="str">
        <f>'Начальные данные'!W27</f>
        <v>-</v>
      </c>
      <c r="X23" s="41" t="str">
        <f>'Начальные данные'!X27</f>
        <v>-</v>
      </c>
      <c r="Y23" s="41" t="str">
        <f>'Начальные данные'!Y27</f>
        <v>-</v>
      </c>
      <c r="Z23" s="41" t="str">
        <f>'Начальные данные'!Z27</f>
        <v>-</v>
      </c>
      <c r="AA23" s="506" t="str">
        <f>'Начальные данные'!AA27</f>
        <v>-</v>
      </c>
      <c r="AB23" s="458"/>
      <c r="AC23" s="41" t="str">
        <f>'Начальные данные'!AC27</f>
        <v>-</v>
      </c>
      <c r="AD23" s="41" t="str">
        <f>'Начальные данные'!AD27</f>
        <v>-</v>
      </c>
      <c r="AE23" s="42" t="str">
        <f>'Начальные данные'!AE27</f>
        <v>-</v>
      </c>
    </row>
    <row r="24" spans="2:31" ht="19.7" customHeight="1" thickBot="1" x14ac:dyDescent="0.3">
      <c r="B24" s="499"/>
      <c r="C24" s="485"/>
      <c r="D24" s="500"/>
      <c r="E24" s="43" t="str">
        <f>'Начальные данные'!E28</f>
        <v>-</v>
      </c>
      <c r="F24" s="43" t="str">
        <f>'Начальные данные'!F28</f>
        <v>-</v>
      </c>
      <c r="G24" s="43" t="str">
        <f>'Начальные данные'!G28</f>
        <v>-</v>
      </c>
      <c r="H24" s="43" t="str">
        <f>'Начальные данные'!H28</f>
        <v>-</v>
      </c>
      <c r="I24" s="507" t="str">
        <f>'Начальные данные'!I28</f>
        <v>-</v>
      </c>
      <c r="J24" s="468"/>
      <c r="K24" s="43" t="str">
        <f>'Начальные данные'!K28</f>
        <v>-</v>
      </c>
      <c r="L24" s="43" t="str">
        <f>'Начальные данные'!L28</f>
        <v>-</v>
      </c>
      <c r="M24" s="43" t="str">
        <f>'Начальные данные'!M28</f>
        <v>-</v>
      </c>
      <c r="N24" s="43" t="str">
        <f>'Начальные данные'!N28</f>
        <v>-</v>
      </c>
      <c r="O24" s="43" t="str">
        <f>'Начальные данные'!O28</f>
        <v>-</v>
      </c>
      <c r="P24" s="43" t="str">
        <f>'Начальные данные'!P28</f>
        <v>-</v>
      </c>
      <c r="Q24" s="43" t="str">
        <f>'Начальные данные'!Q28</f>
        <v>-</v>
      </c>
      <c r="R24" s="43" t="str">
        <f>'Начальные данные'!R28</f>
        <v>-</v>
      </c>
      <c r="S24" s="43" t="str">
        <f>'Начальные данные'!S28</f>
        <v>-</v>
      </c>
      <c r="T24" s="43" t="str">
        <f>'Начальные данные'!T28</f>
        <v>-</v>
      </c>
      <c r="U24" s="43" t="str">
        <f>'Начальные данные'!U28</f>
        <v>-</v>
      </c>
      <c r="V24" s="43" t="str">
        <f>'Начальные данные'!V28</f>
        <v>-</v>
      </c>
      <c r="W24" s="43" t="str">
        <f>'Начальные данные'!W28</f>
        <v>-</v>
      </c>
      <c r="X24" s="43" t="str">
        <f>'Начальные данные'!X28</f>
        <v>-</v>
      </c>
      <c r="Y24" s="43" t="str">
        <f>'Начальные данные'!Y28</f>
        <v>-</v>
      </c>
      <c r="Z24" s="43" t="str">
        <f>'Начальные данные'!Z28</f>
        <v>-</v>
      </c>
      <c r="AA24" s="507" t="str">
        <f>'Начальные данные'!AA28</f>
        <v>-</v>
      </c>
      <c r="AB24" s="468"/>
      <c r="AC24" s="43" t="str">
        <f>'Начальные данные'!AC28</f>
        <v>-</v>
      </c>
      <c r="AD24" s="43" t="str">
        <f>'Начальные данные'!AD28</f>
        <v>-</v>
      </c>
      <c r="AE24" s="44" t="str">
        <f>'Начальные данные'!AE28</f>
        <v>-</v>
      </c>
    </row>
    <row r="25" spans="2:31" ht="19.7" customHeight="1" thickTop="1" thickBot="1" x14ac:dyDescent="0.3">
      <c r="B25" s="496" t="s">
        <v>9</v>
      </c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2"/>
      <c r="AB25" s="462"/>
      <c r="AC25" s="462"/>
      <c r="AD25" s="462"/>
      <c r="AE25" s="463"/>
    </row>
    <row r="26" spans="2:31" ht="19.7" customHeight="1" thickBot="1" x14ac:dyDescent="0.3">
      <c r="B26" s="410" t="s">
        <v>8</v>
      </c>
      <c r="C26" s="411"/>
      <c r="D26" s="411"/>
      <c r="E26" s="411"/>
      <c r="F26" s="411"/>
      <c r="G26" s="405" t="str">
        <f>'Начальные данные'!G31</f>
        <v>Стандарт</v>
      </c>
      <c r="H26" s="397"/>
      <c r="I26" s="397"/>
      <c r="J26" s="397"/>
      <c r="K26" s="397"/>
      <c r="L26" s="397"/>
      <c r="M26" s="406"/>
      <c r="N26" s="25"/>
      <c r="O26" s="465" t="s">
        <v>63</v>
      </c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7"/>
    </row>
    <row r="27" spans="2:31" ht="19.7" customHeight="1" thickBot="1" x14ac:dyDescent="0.3">
      <c r="B27" s="476"/>
      <c r="C27" s="477"/>
      <c r="D27" s="477"/>
      <c r="E27" s="477"/>
      <c r="F27" s="477"/>
      <c r="G27" s="439"/>
      <c r="H27" s="398"/>
      <c r="I27" s="398"/>
      <c r="J27" s="398"/>
      <c r="K27" s="398"/>
      <c r="L27" s="398"/>
      <c r="M27" s="495"/>
      <c r="N27" s="25"/>
      <c r="O27" s="416" t="str">
        <f>'Начальные данные'!O50</f>
        <v>-</v>
      </c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417"/>
    </row>
    <row r="28" spans="2:31" ht="19.7" customHeight="1" x14ac:dyDescent="0.25">
      <c r="B28" s="497" t="s">
        <v>4</v>
      </c>
      <c r="C28" s="479"/>
      <c r="D28" s="479"/>
      <c r="E28" s="479"/>
      <c r="F28" s="498"/>
      <c r="G28" s="405" t="str">
        <f>'Начальные данные'!G34</f>
        <v>Не проходная</v>
      </c>
      <c r="H28" s="397"/>
      <c r="I28" s="397"/>
      <c r="J28" s="397"/>
      <c r="K28" s="397"/>
      <c r="L28" s="397"/>
      <c r="M28" s="406"/>
      <c r="N28" s="26"/>
      <c r="O28" s="418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80"/>
    </row>
    <row r="29" spans="2:31" ht="19.7" customHeight="1" thickBot="1" x14ac:dyDescent="0.3">
      <c r="B29" s="504"/>
      <c r="C29" s="430"/>
      <c r="D29" s="430"/>
      <c r="E29" s="430"/>
      <c r="F29" s="505"/>
      <c r="G29" s="439"/>
      <c r="H29" s="398"/>
      <c r="I29" s="398"/>
      <c r="J29" s="398"/>
      <c r="K29" s="398"/>
      <c r="L29" s="398"/>
      <c r="M29" s="495"/>
      <c r="N29" s="26"/>
      <c r="O29" s="418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80"/>
    </row>
    <row r="30" spans="2:31" ht="19.7" customHeight="1" x14ac:dyDescent="0.25">
      <c r="B30" s="501" t="s">
        <v>14</v>
      </c>
      <c r="C30" s="397"/>
      <c r="D30" s="397"/>
      <c r="E30" s="397"/>
      <c r="F30" s="502"/>
      <c r="G30" s="405" t="str">
        <f>'Начальные данные'!G43</f>
        <v>Стандарт</v>
      </c>
      <c r="H30" s="397"/>
      <c r="I30" s="397"/>
      <c r="J30" s="397"/>
      <c r="K30" s="397"/>
      <c r="L30" s="397"/>
      <c r="M30" s="406"/>
      <c r="N30" s="26"/>
      <c r="O30" s="418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80"/>
    </row>
    <row r="31" spans="2:31" ht="19.7" customHeight="1" thickBot="1" x14ac:dyDescent="0.3">
      <c r="B31" s="381"/>
      <c r="C31" s="382"/>
      <c r="D31" s="382"/>
      <c r="E31" s="382"/>
      <c r="F31" s="503"/>
      <c r="G31" s="414"/>
      <c r="H31" s="382"/>
      <c r="I31" s="382"/>
      <c r="J31" s="382"/>
      <c r="K31" s="382"/>
      <c r="L31" s="382"/>
      <c r="M31" s="415"/>
      <c r="N31" s="28"/>
      <c r="O31" s="419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3"/>
    </row>
    <row r="32" spans="2:31" ht="19.7" customHeight="1" thickTop="1" thickBot="1" x14ac:dyDescent="0.3">
      <c r="B32" s="461" t="s">
        <v>103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E32" s="463"/>
    </row>
    <row r="33" spans="2:31" ht="19.7" customHeight="1" thickBot="1" x14ac:dyDescent="0.3">
      <c r="B33" s="410" t="s">
        <v>108</v>
      </c>
      <c r="C33" s="411"/>
      <c r="D33" s="411"/>
      <c r="E33" s="411"/>
      <c r="F33" s="411"/>
      <c r="G33" s="405" t="str">
        <f>'Начальные данные'!X31</f>
        <v>RAL 7032</v>
      </c>
      <c r="H33" s="397"/>
      <c r="I33" s="397"/>
      <c r="J33" s="397"/>
      <c r="K33" s="397"/>
      <c r="L33" s="397"/>
      <c r="M33" s="406"/>
      <c r="N33" s="26"/>
      <c r="O33" s="465" t="s">
        <v>63</v>
      </c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7"/>
    </row>
    <row r="34" spans="2:31" ht="19.7" customHeight="1" thickBot="1" x14ac:dyDescent="0.3">
      <c r="B34" s="476"/>
      <c r="C34" s="477"/>
      <c r="D34" s="477"/>
      <c r="E34" s="477"/>
      <c r="F34" s="477"/>
      <c r="G34" s="407"/>
      <c r="H34" s="408"/>
      <c r="I34" s="408"/>
      <c r="J34" s="408"/>
      <c r="K34" s="408"/>
      <c r="L34" s="408"/>
      <c r="M34" s="409"/>
      <c r="N34" s="26"/>
      <c r="O34" s="416" t="str">
        <f>'Начальные данные'!O50</f>
        <v>-</v>
      </c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417"/>
    </row>
    <row r="35" spans="2:31" ht="19.7" customHeight="1" x14ac:dyDescent="0.25">
      <c r="B35" s="410" t="s">
        <v>17</v>
      </c>
      <c r="C35" s="411"/>
      <c r="D35" s="411"/>
      <c r="E35" s="411"/>
      <c r="F35" s="411"/>
      <c r="G35" s="405" t="str">
        <f>'Начальные данные'!X41</f>
        <v>Да</v>
      </c>
      <c r="H35" s="397"/>
      <c r="I35" s="397"/>
      <c r="J35" s="397"/>
      <c r="K35" s="397"/>
      <c r="L35" s="397"/>
      <c r="M35" s="406"/>
      <c r="N35" s="26"/>
      <c r="O35" s="418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80"/>
    </row>
    <row r="36" spans="2:31" ht="19.7" customHeight="1" thickBot="1" x14ac:dyDescent="0.3">
      <c r="B36" s="412"/>
      <c r="C36" s="413"/>
      <c r="D36" s="413"/>
      <c r="E36" s="413"/>
      <c r="F36" s="413"/>
      <c r="G36" s="414"/>
      <c r="H36" s="382"/>
      <c r="I36" s="382"/>
      <c r="J36" s="382"/>
      <c r="K36" s="382"/>
      <c r="L36" s="382"/>
      <c r="M36" s="415"/>
      <c r="N36" s="28"/>
      <c r="O36" s="419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  <c r="AC36" s="382"/>
      <c r="AD36" s="382"/>
      <c r="AE36" s="383"/>
    </row>
    <row r="37" spans="2:31" ht="19.7" customHeight="1" thickTop="1" thickBot="1" x14ac:dyDescent="0.3">
      <c r="B37" s="461" t="s">
        <v>104</v>
      </c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2"/>
      <c r="AE37" s="463"/>
    </row>
    <row r="38" spans="2:31" ht="19.7" customHeight="1" thickBot="1" x14ac:dyDescent="0.3">
      <c r="B38" s="410" t="s">
        <v>105</v>
      </c>
      <c r="C38" s="411"/>
      <c r="D38" s="411"/>
      <c r="E38" s="411"/>
      <c r="F38" s="411"/>
      <c r="G38" s="405" t="str">
        <f>'Начальные данные'!G74</f>
        <v>RAL 7032</v>
      </c>
      <c r="H38" s="397"/>
      <c r="I38" s="397"/>
      <c r="J38" s="397"/>
      <c r="K38" s="397"/>
      <c r="L38" s="397"/>
      <c r="M38" s="406"/>
      <c r="N38" s="26"/>
      <c r="O38" s="465" t="s">
        <v>63</v>
      </c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7"/>
    </row>
    <row r="39" spans="2:31" ht="19.7" customHeight="1" thickBot="1" x14ac:dyDescent="0.3">
      <c r="B39" s="476"/>
      <c r="C39" s="477"/>
      <c r="D39" s="477"/>
      <c r="E39" s="477"/>
      <c r="F39" s="477"/>
      <c r="G39" s="407"/>
      <c r="H39" s="408"/>
      <c r="I39" s="408"/>
      <c r="J39" s="408"/>
      <c r="K39" s="408"/>
      <c r="L39" s="408"/>
      <c r="M39" s="409"/>
      <c r="N39" s="26"/>
      <c r="O39" s="478" t="str">
        <f>'Начальные данные'!O71</f>
        <v>-</v>
      </c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80"/>
    </row>
    <row r="40" spans="2:31" ht="19.7" customHeight="1" x14ac:dyDescent="0.25">
      <c r="B40" s="410" t="s">
        <v>17</v>
      </c>
      <c r="C40" s="411"/>
      <c r="D40" s="411"/>
      <c r="E40" s="411"/>
      <c r="F40" s="411"/>
      <c r="G40" s="405" t="str">
        <f>'Начальные данные'!X68</f>
        <v>Да</v>
      </c>
      <c r="H40" s="397"/>
      <c r="I40" s="397"/>
      <c r="J40" s="397"/>
      <c r="K40" s="397"/>
      <c r="L40" s="397"/>
      <c r="M40" s="406"/>
      <c r="N40" s="26"/>
      <c r="O40" s="481"/>
      <c r="P40" s="482"/>
      <c r="Q40" s="482"/>
      <c r="R40" s="482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  <c r="AC40" s="482"/>
      <c r="AD40" s="482"/>
      <c r="AE40" s="483"/>
    </row>
    <row r="41" spans="2:31" ht="19.7" customHeight="1" thickBot="1" x14ac:dyDescent="0.3">
      <c r="B41" s="476"/>
      <c r="C41" s="477"/>
      <c r="D41" s="477"/>
      <c r="E41" s="477"/>
      <c r="F41" s="477"/>
      <c r="G41" s="407"/>
      <c r="H41" s="408"/>
      <c r="I41" s="408"/>
      <c r="J41" s="408"/>
      <c r="K41" s="408"/>
      <c r="L41" s="408"/>
      <c r="M41" s="409"/>
      <c r="N41" s="26"/>
      <c r="O41" s="481"/>
      <c r="P41" s="482"/>
      <c r="Q41" s="482"/>
      <c r="R41" s="482"/>
      <c r="S41" s="482"/>
      <c r="T41" s="482"/>
      <c r="U41" s="482"/>
      <c r="V41" s="482"/>
      <c r="W41" s="482"/>
      <c r="X41" s="482"/>
      <c r="Y41" s="482"/>
      <c r="Z41" s="482"/>
      <c r="AA41" s="482"/>
      <c r="AB41" s="482"/>
      <c r="AC41" s="482"/>
      <c r="AD41" s="482"/>
      <c r="AE41" s="483"/>
    </row>
    <row r="42" spans="2:31" ht="19.7" customHeight="1" x14ac:dyDescent="0.25">
      <c r="B42" s="410" t="s">
        <v>106</v>
      </c>
      <c r="C42" s="411"/>
      <c r="D42" s="411"/>
      <c r="E42" s="411"/>
      <c r="F42" s="411"/>
      <c r="G42" s="405" t="str">
        <f>'Начальные данные'!X58</f>
        <v>Да</v>
      </c>
      <c r="H42" s="397"/>
      <c r="I42" s="397"/>
      <c r="J42" s="397"/>
      <c r="K42" s="397"/>
      <c r="L42" s="397"/>
      <c r="M42" s="406"/>
      <c r="N42" s="26"/>
      <c r="O42" s="481"/>
      <c r="P42" s="482"/>
      <c r="Q42" s="482"/>
      <c r="R42" s="482"/>
      <c r="S42" s="482"/>
      <c r="T42" s="482"/>
      <c r="U42" s="482"/>
      <c r="V42" s="482"/>
      <c r="W42" s="482"/>
      <c r="X42" s="482"/>
      <c r="Y42" s="482"/>
      <c r="Z42" s="482"/>
      <c r="AA42" s="482"/>
      <c r="AB42" s="482"/>
      <c r="AC42" s="482"/>
      <c r="AD42" s="482"/>
      <c r="AE42" s="483"/>
    </row>
    <row r="43" spans="2:31" ht="19.7" customHeight="1" thickBot="1" x14ac:dyDescent="0.3">
      <c r="B43" s="476"/>
      <c r="C43" s="477"/>
      <c r="D43" s="477"/>
      <c r="E43" s="477"/>
      <c r="F43" s="477"/>
      <c r="G43" s="407"/>
      <c r="H43" s="408"/>
      <c r="I43" s="408"/>
      <c r="J43" s="408"/>
      <c r="K43" s="408"/>
      <c r="L43" s="408"/>
      <c r="M43" s="409"/>
      <c r="N43" s="26"/>
      <c r="O43" s="481"/>
      <c r="P43" s="482"/>
      <c r="Q43" s="482"/>
      <c r="R43" s="482"/>
      <c r="S43" s="482"/>
      <c r="T43" s="482"/>
      <c r="U43" s="482"/>
      <c r="V43" s="482"/>
      <c r="W43" s="482"/>
      <c r="X43" s="482"/>
      <c r="Y43" s="482"/>
      <c r="Z43" s="482"/>
      <c r="AA43" s="482"/>
      <c r="AB43" s="482"/>
      <c r="AC43" s="482"/>
      <c r="AD43" s="482"/>
      <c r="AE43" s="483"/>
    </row>
    <row r="44" spans="2:31" ht="19.7" customHeight="1" x14ac:dyDescent="0.25">
      <c r="B44" s="410" t="s">
        <v>107</v>
      </c>
      <c r="C44" s="411"/>
      <c r="D44" s="411"/>
      <c r="E44" s="411"/>
      <c r="F44" s="411"/>
      <c r="G44" s="405" t="str">
        <f>'Начальные данные'!X63</f>
        <v>Да</v>
      </c>
      <c r="H44" s="397"/>
      <c r="I44" s="397"/>
      <c r="J44" s="397"/>
      <c r="K44" s="397"/>
      <c r="L44" s="397"/>
      <c r="M44" s="406"/>
      <c r="N44" s="26"/>
      <c r="O44" s="481"/>
      <c r="P44" s="482"/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  <c r="AC44" s="482"/>
      <c r="AD44" s="482"/>
      <c r="AE44" s="483"/>
    </row>
    <row r="45" spans="2:31" ht="19.7" customHeight="1" thickBot="1" x14ac:dyDescent="0.3">
      <c r="B45" s="412"/>
      <c r="C45" s="413"/>
      <c r="D45" s="413"/>
      <c r="E45" s="413"/>
      <c r="F45" s="413"/>
      <c r="G45" s="414"/>
      <c r="H45" s="382"/>
      <c r="I45" s="382"/>
      <c r="J45" s="382"/>
      <c r="K45" s="382"/>
      <c r="L45" s="382"/>
      <c r="M45" s="415"/>
      <c r="N45" s="30"/>
      <c r="O45" s="484"/>
      <c r="P45" s="485"/>
      <c r="Q45" s="485"/>
      <c r="R45" s="485"/>
      <c r="S45" s="485"/>
      <c r="T45" s="485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486"/>
    </row>
    <row r="46" spans="2:31" ht="19.7" customHeight="1" thickTop="1" thickBot="1" x14ac:dyDescent="0.3">
      <c r="B46" s="461" t="s">
        <v>64</v>
      </c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89"/>
      <c r="P46" s="489"/>
      <c r="Q46" s="489"/>
      <c r="R46" s="489"/>
      <c r="S46" s="489"/>
      <c r="T46" s="489"/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90"/>
    </row>
    <row r="47" spans="2:31" ht="19.7" customHeight="1" x14ac:dyDescent="0.25">
      <c r="B47" s="410" t="s">
        <v>65</v>
      </c>
      <c r="C47" s="411"/>
      <c r="D47" s="411"/>
      <c r="E47" s="411"/>
      <c r="F47" s="411"/>
      <c r="G47" s="392">
        <f>'Начальные данные'!G78</f>
        <v>11250</v>
      </c>
      <c r="H47" s="392"/>
      <c r="I47" s="392"/>
      <c r="J47" s="392"/>
      <c r="K47" s="392"/>
      <c r="L47" s="392"/>
      <c r="M47" s="443"/>
      <c r="N47" s="26"/>
      <c r="O47" s="447" t="s">
        <v>70</v>
      </c>
      <c r="P47" s="411"/>
      <c r="Q47" s="411"/>
      <c r="R47" s="411"/>
      <c r="S47" s="411"/>
      <c r="T47" s="411"/>
      <c r="U47" s="411"/>
      <c r="V47" s="411"/>
      <c r="W47" s="411"/>
      <c r="X47" s="452">
        <f>'Начальные данные'!X78</f>
        <v>2680</v>
      </c>
      <c r="Y47" s="453"/>
      <c r="Z47" s="453"/>
      <c r="AA47" s="453"/>
      <c r="AB47" s="397" t="s">
        <v>126</v>
      </c>
      <c r="AC47" s="393">
        <f>'Начальные данные'!AC78</f>
        <v>1730</v>
      </c>
      <c r="AD47" s="393"/>
      <c r="AE47" s="491"/>
    </row>
    <row r="48" spans="2:31" ht="19.7" customHeight="1" thickBot="1" x14ac:dyDescent="0.3">
      <c r="B48" s="441"/>
      <c r="C48" s="442"/>
      <c r="D48" s="442"/>
      <c r="E48" s="442"/>
      <c r="F48" s="442"/>
      <c r="G48" s="435"/>
      <c r="H48" s="435"/>
      <c r="I48" s="435"/>
      <c r="J48" s="435"/>
      <c r="K48" s="435"/>
      <c r="L48" s="435"/>
      <c r="M48" s="444"/>
      <c r="N48" s="26"/>
      <c r="O48" s="448"/>
      <c r="P48" s="442"/>
      <c r="Q48" s="442"/>
      <c r="R48" s="442"/>
      <c r="S48" s="442"/>
      <c r="T48" s="442"/>
      <c r="U48" s="442"/>
      <c r="V48" s="442"/>
      <c r="W48" s="442"/>
      <c r="X48" s="454"/>
      <c r="Y48" s="455"/>
      <c r="Z48" s="455"/>
      <c r="AA48" s="455"/>
      <c r="AB48" s="398"/>
      <c r="AC48" s="395"/>
      <c r="AD48" s="395"/>
      <c r="AE48" s="492"/>
    </row>
    <row r="49" spans="2:31" ht="19.7" customHeight="1" x14ac:dyDescent="0.25">
      <c r="B49" s="410" t="s">
        <v>66</v>
      </c>
      <c r="C49" s="411"/>
      <c r="D49" s="411"/>
      <c r="E49" s="411"/>
      <c r="F49" s="411"/>
      <c r="G49" s="392">
        <f>'Начальные данные'!G80</f>
        <v>3510</v>
      </c>
      <c r="H49" s="392"/>
      <c r="I49" s="392"/>
      <c r="J49" s="392"/>
      <c r="K49" s="392"/>
      <c r="L49" s="392"/>
      <c r="M49" s="443"/>
      <c r="N49" s="26"/>
      <c r="O49" s="447" t="s">
        <v>79</v>
      </c>
      <c r="P49" s="411"/>
      <c r="Q49" s="411"/>
      <c r="R49" s="411"/>
      <c r="S49" s="411"/>
      <c r="T49" s="411"/>
      <c r="U49" s="411"/>
      <c r="V49" s="411"/>
      <c r="W49" s="411"/>
      <c r="X49" s="392">
        <f>'Начальные данные'!X80</f>
        <v>160</v>
      </c>
      <c r="Y49" s="392"/>
      <c r="Z49" s="392"/>
      <c r="AA49" s="392"/>
      <c r="AB49" s="392"/>
      <c r="AC49" s="392"/>
      <c r="AD49" s="392"/>
      <c r="AE49" s="449"/>
    </row>
    <row r="50" spans="2:31" ht="19.7" customHeight="1" thickBot="1" x14ac:dyDescent="0.3">
      <c r="B50" s="456"/>
      <c r="C50" s="457"/>
      <c r="D50" s="457"/>
      <c r="E50" s="457"/>
      <c r="F50" s="457"/>
      <c r="G50" s="487"/>
      <c r="H50" s="487"/>
      <c r="I50" s="487"/>
      <c r="J50" s="487"/>
      <c r="K50" s="487"/>
      <c r="L50" s="487"/>
      <c r="M50" s="488"/>
      <c r="N50" s="26"/>
      <c r="O50" s="448"/>
      <c r="P50" s="442"/>
      <c r="Q50" s="442"/>
      <c r="R50" s="442"/>
      <c r="S50" s="442"/>
      <c r="T50" s="442"/>
      <c r="U50" s="442"/>
      <c r="V50" s="442"/>
      <c r="W50" s="442"/>
      <c r="X50" s="435"/>
      <c r="Y50" s="435"/>
      <c r="Z50" s="435"/>
      <c r="AA50" s="435"/>
      <c r="AB50" s="435"/>
      <c r="AC50" s="435"/>
      <c r="AD50" s="435"/>
      <c r="AE50" s="450"/>
    </row>
    <row r="51" spans="2:31" ht="19.7" customHeight="1" thickBot="1" x14ac:dyDescent="0.3">
      <c r="B51" s="410" t="s">
        <v>67</v>
      </c>
      <c r="C51" s="411"/>
      <c r="D51" s="411"/>
      <c r="E51" s="411"/>
      <c r="F51" s="411"/>
      <c r="G51" s="392">
        <f>'Начальные данные'!G82</f>
        <v>2180</v>
      </c>
      <c r="H51" s="392"/>
      <c r="I51" s="392"/>
      <c r="J51" s="392"/>
      <c r="K51" s="392"/>
      <c r="L51" s="392"/>
      <c r="M51" s="443"/>
      <c r="N51" s="26"/>
      <c r="O51" s="465" t="s">
        <v>63</v>
      </c>
      <c r="P51" s="466"/>
      <c r="Q51" s="466"/>
      <c r="R51" s="466"/>
      <c r="S51" s="466"/>
      <c r="T51" s="466"/>
      <c r="U51" s="466"/>
      <c r="V51" s="466"/>
      <c r="W51" s="466"/>
      <c r="X51" s="466"/>
      <c r="Y51" s="466"/>
      <c r="Z51" s="466"/>
      <c r="AA51" s="466"/>
      <c r="AB51" s="466"/>
      <c r="AC51" s="466"/>
      <c r="AD51" s="466"/>
      <c r="AE51" s="467"/>
    </row>
    <row r="52" spans="2:31" ht="19.7" customHeight="1" thickBot="1" x14ac:dyDescent="0.3">
      <c r="B52" s="441"/>
      <c r="C52" s="442"/>
      <c r="D52" s="442"/>
      <c r="E52" s="442"/>
      <c r="F52" s="442"/>
      <c r="G52" s="435"/>
      <c r="H52" s="435"/>
      <c r="I52" s="435"/>
      <c r="J52" s="435"/>
      <c r="K52" s="435"/>
      <c r="L52" s="435"/>
      <c r="M52" s="444"/>
      <c r="N52" s="26"/>
      <c r="O52" s="416" t="str">
        <f>'Начальные данные'!O85</f>
        <v>-</v>
      </c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417"/>
    </row>
    <row r="53" spans="2:31" ht="19.7" customHeight="1" x14ac:dyDescent="0.25">
      <c r="B53" s="410" t="s">
        <v>68</v>
      </c>
      <c r="C53" s="411"/>
      <c r="D53" s="411"/>
      <c r="E53" s="411"/>
      <c r="F53" s="411"/>
      <c r="G53" s="411">
        <f>'Начальные данные'!G84</f>
        <v>16940</v>
      </c>
      <c r="H53" s="411"/>
      <c r="I53" s="411"/>
      <c r="J53" s="411"/>
      <c r="K53" s="411"/>
      <c r="L53" s="411"/>
      <c r="M53" s="445"/>
      <c r="N53" s="21"/>
      <c r="O53" s="418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80"/>
    </row>
    <row r="54" spans="2:31" ht="19.7" customHeight="1" thickBot="1" x14ac:dyDescent="0.3">
      <c r="B54" s="441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64"/>
      <c r="N54" s="21"/>
      <c r="O54" s="475"/>
      <c r="P54" s="398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  <c r="AC54" s="398"/>
      <c r="AD54" s="398"/>
      <c r="AE54" s="440"/>
    </row>
    <row r="55" spans="2:31" ht="19.7" customHeight="1" thickBot="1" x14ac:dyDescent="0.3">
      <c r="B55" s="469" t="s">
        <v>69</v>
      </c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  <c r="Y55" s="470"/>
      <c r="Z55" s="470"/>
      <c r="AA55" s="470"/>
      <c r="AB55" s="470"/>
      <c r="AC55" s="470"/>
      <c r="AD55" s="470"/>
      <c r="AE55" s="471"/>
    </row>
    <row r="56" spans="2:31" ht="19.7" customHeight="1" x14ac:dyDescent="0.25">
      <c r="B56" s="391" t="str">
        <f>'Начальные данные'!B89:C89</f>
        <v>-</v>
      </c>
      <c r="C56" s="392"/>
      <c r="D56" s="391">
        <f>'Начальные данные'!D89:E89</f>
        <v>1</v>
      </c>
      <c r="E56" s="392"/>
      <c r="F56" s="391">
        <f>'Начальные данные'!F89:G89</f>
        <v>2</v>
      </c>
      <c r="G56" s="392"/>
      <c r="H56" s="399">
        <f>'Начальные данные'!H89:I89</f>
        <v>3</v>
      </c>
      <c r="I56" s="400"/>
      <c r="J56" s="401"/>
      <c r="K56" s="391">
        <f>'Начальные данные'!K89:L89</f>
        <v>4</v>
      </c>
      <c r="L56" s="392"/>
      <c r="M56" s="391" t="str">
        <f>'Начальные данные'!M89:N89</f>
        <v>-</v>
      </c>
      <c r="N56" s="392"/>
      <c r="O56" s="391" t="str">
        <f>'Начальные данные'!O89:P89</f>
        <v>-</v>
      </c>
      <c r="P56" s="392"/>
      <c r="Q56" s="391" t="str">
        <f>'Начальные данные'!Q89:R89</f>
        <v>-</v>
      </c>
      <c r="R56" s="392"/>
      <c r="S56" s="391" t="str">
        <f>'Начальные данные'!S89:T89</f>
        <v>-</v>
      </c>
      <c r="T56" s="392"/>
      <c r="U56" s="391" t="str">
        <f>'Начальные данные'!U89:V89</f>
        <v>-</v>
      </c>
      <c r="V56" s="392"/>
      <c r="W56" s="391" t="str">
        <f>'Начальные данные'!W89:X89</f>
        <v>-</v>
      </c>
      <c r="X56" s="392"/>
      <c r="Y56" s="391" t="str">
        <f>'Начальные данные'!Y89:Z89</f>
        <v>-</v>
      </c>
      <c r="Z56" s="392"/>
      <c r="AA56" s="391" t="str">
        <f>'Начальные данные'!AA89:AB89</f>
        <v>-</v>
      </c>
      <c r="AB56" s="458"/>
      <c r="AC56" s="392"/>
      <c r="AD56" s="391" t="str">
        <f>'Начальные данные'!AC89:AD89</f>
        <v>-</v>
      </c>
      <c r="AE56" s="449"/>
    </row>
    <row r="57" spans="2:31" ht="19.7" customHeight="1" thickBot="1" x14ac:dyDescent="0.3">
      <c r="B57" s="459" t="str">
        <f>'Начальные данные'!B90:C90</f>
        <v>-</v>
      </c>
      <c r="C57" s="435"/>
      <c r="D57" s="459">
        <f>'Начальные данные'!D90:E90</f>
        <v>0</v>
      </c>
      <c r="E57" s="435"/>
      <c r="F57" s="459">
        <f>'Начальные данные'!F90:G90</f>
        <v>3.75</v>
      </c>
      <c r="G57" s="435"/>
      <c r="H57" s="472">
        <f>'Начальные данные'!H90:I90</f>
        <v>7.5</v>
      </c>
      <c r="I57" s="473"/>
      <c r="J57" s="474"/>
      <c r="K57" s="459">
        <f>'Начальные данные'!K90:L90</f>
        <v>11.25</v>
      </c>
      <c r="L57" s="435"/>
      <c r="M57" s="459" t="str">
        <f>'Начальные данные'!M90:N90</f>
        <v>-</v>
      </c>
      <c r="N57" s="435"/>
      <c r="O57" s="459" t="str">
        <f>'Начальные данные'!O90:P90</f>
        <v>-</v>
      </c>
      <c r="P57" s="435"/>
      <c r="Q57" s="459" t="str">
        <f>'Начальные данные'!Q90:R90</f>
        <v>-</v>
      </c>
      <c r="R57" s="435"/>
      <c r="S57" s="459" t="str">
        <f>'Начальные данные'!S90:T90</f>
        <v>-</v>
      </c>
      <c r="T57" s="435"/>
      <c r="U57" s="459" t="str">
        <f>'Начальные данные'!U90:V90</f>
        <v>-</v>
      </c>
      <c r="V57" s="435"/>
      <c r="W57" s="459" t="str">
        <f>'Начальные данные'!W90:X90</f>
        <v>-</v>
      </c>
      <c r="X57" s="435"/>
      <c r="Y57" s="459" t="str">
        <f>'Начальные данные'!Y90:Z90</f>
        <v>-</v>
      </c>
      <c r="Z57" s="435"/>
      <c r="AA57" s="459" t="str">
        <f>'Начальные данные'!AA90:AC90</f>
        <v>-</v>
      </c>
      <c r="AB57" s="460"/>
      <c r="AC57" s="435"/>
      <c r="AD57" s="459" t="str">
        <f>'Начальные данные'!AD90:AE90</f>
        <v>-</v>
      </c>
      <c r="AE57" s="450"/>
    </row>
    <row r="58" spans="2:31" ht="19.7" customHeight="1" x14ac:dyDescent="0.25">
      <c r="B58" s="391" t="str">
        <f>'Начальные данные'!B91:C91</f>
        <v>-</v>
      </c>
      <c r="C58" s="392"/>
      <c r="D58" s="391" t="str">
        <f>'Начальные данные'!D91:E91</f>
        <v>-</v>
      </c>
      <c r="E58" s="392"/>
      <c r="F58" s="391" t="str">
        <f>'Начальные данные'!F91:G91</f>
        <v>-</v>
      </c>
      <c r="G58" s="392"/>
      <c r="H58" s="399" t="str">
        <f>'Начальные данные'!H91:I91</f>
        <v>-</v>
      </c>
      <c r="I58" s="400"/>
      <c r="J58" s="401"/>
      <c r="K58" s="391" t="str">
        <f>'Начальные данные'!K91:L91</f>
        <v>-</v>
      </c>
      <c r="L58" s="392"/>
      <c r="M58" s="391" t="str">
        <f>'Начальные данные'!M91:N91</f>
        <v>-</v>
      </c>
      <c r="N58" s="392"/>
      <c r="O58" s="391" t="str">
        <f>'Начальные данные'!O91:P91</f>
        <v>-</v>
      </c>
      <c r="P58" s="392"/>
      <c r="Q58" s="391" t="str">
        <f>'Начальные данные'!Q91:R91</f>
        <v>-</v>
      </c>
      <c r="R58" s="392"/>
      <c r="S58" s="391" t="str">
        <f>'Начальные данные'!S91:T91</f>
        <v>-</v>
      </c>
      <c r="T58" s="392"/>
      <c r="U58" s="391" t="str">
        <f>'Начальные данные'!U91:V91</f>
        <v>-</v>
      </c>
      <c r="V58" s="392"/>
      <c r="W58" s="391" t="str">
        <f>'Начальные данные'!W91:X91</f>
        <v>-</v>
      </c>
      <c r="X58" s="392"/>
      <c r="Y58" s="391" t="str">
        <f>'Начальные данные'!Y91:Z91</f>
        <v>-</v>
      </c>
      <c r="Z58" s="392"/>
      <c r="AA58" s="391" t="str">
        <f>'Начальные данные'!AA91:AC91</f>
        <v>-</v>
      </c>
      <c r="AB58" s="458"/>
      <c r="AC58" s="392"/>
      <c r="AD58" s="391" t="str">
        <f>'Начальные данные'!AD91:AE91</f>
        <v>-</v>
      </c>
      <c r="AE58" s="449"/>
    </row>
    <row r="59" spans="2:31" ht="19.7" customHeight="1" thickBot="1" x14ac:dyDescent="0.3">
      <c r="B59" s="384" t="str">
        <f>'Начальные данные'!B92:C92</f>
        <v>-</v>
      </c>
      <c r="C59" s="385"/>
      <c r="D59" s="384" t="str">
        <f>'Начальные данные'!D92:E92</f>
        <v>-</v>
      </c>
      <c r="E59" s="385"/>
      <c r="F59" s="384" t="str">
        <f>'Начальные данные'!F92:G92</f>
        <v>-</v>
      </c>
      <c r="G59" s="385"/>
      <c r="H59" s="402" t="str">
        <f>'Начальные данные'!H92:I92</f>
        <v>-</v>
      </c>
      <c r="I59" s="403"/>
      <c r="J59" s="404"/>
      <c r="K59" s="384" t="str">
        <f>'Начальные данные'!K92:L92</f>
        <v>-</v>
      </c>
      <c r="L59" s="385"/>
      <c r="M59" s="384" t="str">
        <f>'Начальные данные'!M92:N92</f>
        <v>-</v>
      </c>
      <c r="N59" s="385"/>
      <c r="O59" s="384" t="str">
        <f>'Начальные данные'!O92:P92</f>
        <v>-</v>
      </c>
      <c r="P59" s="385"/>
      <c r="Q59" s="384" t="str">
        <f>'Начальные данные'!Q92:R92</f>
        <v>-</v>
      </c>
      <c r="R59" s="385"/>
      <c r="S59" s="384" t="str">
        <f>'Начальные данные'!S92:T92</f>
        <v>-</v>
      </c>
      <c r="T59" s="385"/>
      <c r="U59" s="384" t="str">
        <f>'Начальные данные'!U92:V92</f>
        <v>-</v>
      </c>
      <c r="V59" s="385"/>
      <c r="W59" s="384" t="str">
        <f>'Начальные данные'!W92:X92</f>
        <v>-</v>
      </c>
      <c r="X59" s="385"/>
      <c r="Y59" s="384" t="str">
        <f>'Начальные данные'!Y92:Z92</f>
        <v>-</v>
      </c>
      <c r="Z59" s="385"/>
      <c r="AA59" s="384" t="str">
        <f>'Начальные данные'!AA92:AC92</f>
        <v>-</v>
      </c>
      <c r="AB59" s="468"/>
      <c r="AC59" s="385"/>
      <c r="AD59" s="384" t="str">
        <f>'Начальные данные'!AD92:AE92</f>
        <v>-</v>
      </c>
      <c r="AE59" s="390"/>
    </row>
    <row r="60" spans="2:31" ht="19.7" customHeight="1" thickTop="1" thickBot="1" x14ac:dyDescent="0.3">
      <c r="B60" s="461" t="s">
        <v>71</v>
      </c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3"/>
    </row>
    <row r="61" spans="2:31" ht="19.7" customHeight="1" x14ac:dyDescent="0.25">
      <c r="B61" s="410" t="s">
        <v>73</v>
      </c>
      <c r="C61" s="411"/>
      <c r="D61" s="411"/>
      <c r="E61" s="411"/>
      <c r="F61" s="411"/>
      <c r="G61" s="452" t="e">
        <f>'Начальные данные'!#REF!</f>
        <v>#REF!</v>
      </c>
      <c r="H61" s="453"/>
      <c r="I61" s="453"/>
      <c r="J61" s="397" t="s">
        <v>126</v>
      </c>
      <c r="K61" s="393" t="e">
        <f>'Начальные данные'!#REF!</f>
        <v>#REF!</v>
      </c>
      <c r="L61" s="393"/>
      <c r="M61" s="394"/>
      <c r="N61" s="21"/>
      <c r="O61" s="447" t="s">
        <v>76</v>
      </c>
      <c r="P61" s="411"/>
      <c r="Q61" s="411"/>
      <c r="R61" s="411"/>
      <c r="S61" s="411"/>
      <c r="T61" s="411"/>
      <c r="U61" s="411"/>
      <c r="V61" s="411"/>
      <c r="W61" s="411"/>
      <c r="X61" s="392" t="e">
        <f>'Начальные данные'!#REF!</f>
        <v>#REF!</v>
      </c>
      <c r="Y61" s="392"/>
      <c r="Z61" s="392"/>
      <c r="AA61" s="392"/>
      <c r="AB61" s="392"/>
      <c r="AC61" s="392"/>
      <c r="AD61" s="392"/>
      <c r="AE61" s="449"/>
    </row>
    <row r="62" spans="2:31" ht="19.7" customHeight="1" thickBot="1" x14ac:dyDescent="0.3">
      <c r="B62" s="456"/>
      <c r="C62" s="457"/>
      <c r="D62" s="457"/>
      <c r="E62" s="457"/>
      <c r="F62" s="457"/>
      <c r="G62" s="454"/>
      <c r="H62" s="455"/>
      <c r="I62" s="455"/>
      <c r="J62" s="398"/>
      <c r="K62" s="395"/>
      <c r="L62" s="395"/>
      <c r="M62" s="396"/>
      <c r="N62" s="21"/>
      <c r="O62" s="448"/>
      <c r="P62" s="442"/>
      <c r="Q62" s="442"/>
      <c r="R62" s="442"/>
      <c r="S62" s="442"/>
      <c r="T62" s="442"/>
      <c r="U62" s="442"/>
      <c r="V62" s="442"/>
      <c r="W62" s="442"/>
      <c r="X62" s="435"/>
      <c r="Y62" s="435"/>
      <c r="Z62" s="435"/>
      <c r="AA62" s="435"/>
      <c r="AB62" s="435"/>
      <c r="AC62" s="435"/>
      <c r="AD62" s="435"/>
      <c r="AE62" s="450"/>
    </row>
    <row r="63" spans="2:31" ht="19.7" customHeight="1" x14ac:dyDescent="0.25">
      <c r="B63" s="410" t="s">
        <v>74</v>
      </c>
      <c r="C63" s="411"/>
      <c r="D63" s="411"/>
      <c r="E63" s="411"/>
      <c r="F63" s="411"/>
      <c r="G63" s="392" t="e">
        <f>'Начальные данные'!#REF!</f>
        <v>#REF!</v>
      </c>
      <c r="H63" s="392"/>
      <c r="I63" s="392"/>
      <c r="J63" s="392"/>
      <c r="K63" s="392"/>
      <c r="L63" s="392"/>
      <c r="M63" s="443"/>
      <c r="N63" s="21"/>
      <c r="O63" s="447" t="s">
        <v>77</v>
      </c>
      <c r="P63" s="411"/>
      <c r="Q63" s="411"/>
      <c r="R63" s="411"/>
      <c r="S63" s="411"/>
      <c r="T63" s="411"/>
      <c r="U63" s="411"/>
      <c r="V63" s="411"/>
      <c r="W63" s="411"/>
      <c r="X63" s="392" t="e">
        <f>'Начальные данные'!#REF!</f>
        <v>#REF!</v>
      </c>
      <c r="Y63" s="392"/>
      <c r="Z63" s="392"/>
      <c r="AA63" s="392"/>
      <c r="AB63" s="392"/>
      <c r="AC63" s="392"/>
      <c r="AD63" s="392"/>
      <c r="AE63" s="449"/>
    </row>
    <row r="64" spans="2:31" ht="19.7" customHeight="1" thickBot="1" x14ac:dyDescent="0.3">
      <c r="B64" s="441"/>
      <c r="C64" s="442"/>
      <c r="D64" s="442"/>
      <c r="E64" s="442"/>
      <c r="F64" s="442"/>
      <c r="G64" s="435"/>
      <c r="H64" s="435"/>
      <c r="I64" s="435"/>
      <c r="J64" s="435"/>
      <c r="K64" s="435"/>
      <c r="L64" s="435"/>
      <c r="M64" s="444"/>
      <c r="N64" s="21"/>
      <c r="O64" s="448"/>
      <c r="P64" s="442"/>
      <c r="Q64" s="442"/>
      <c r="R64" s="442"/>
      <c r="S64" s="442"/>
      <c r="T64" s="442"/>
      <c r="U64" s="442"/>
      <c r="V64" s="442"/>
      <c r="W64" s="442"/>
      <c r="X64" s="435"/>
      <c r="Y64" s="435"/>
      <c r="Z64" s="435"/>
      <c r="AA64" s="435"/>
      <c r="AB64" s="435"/>
      <c r="AC64" s="435"/>
      <c r="AD64" s="435"/>
      <c r="AE64" s="450"/>
    </row>
    <row r="65" spans="2:31" ht="19.7" customHeight="1" x14ac:dyDescent="0.25">
      <c r="B65" s="410" t="s">
        <v>75</v>
      </c>
      <c r="C65" s="411"/>
      <c r="D65" s="411"/>
      <c r="E65" s="411"/>
      <c r="F65" s="411"/>
      <c r="G65" s="411" t="e">
        <f>'Начальные данные'!#REF!</f>
        <v>#REF!</v>
      </c>
      <c r="H65" s="411"/>
      <c r="I65" s="411"/>
      <c r="J65" s="411"/>
      <c r="K65" s="411"/>
      <c r="L65" s="411"/>
      <c r="M65" s="445"/>
      <c r="N65" s="21"/>
      <c r="O65" s="447" t="s">
        <v>78</v>
      </c>
      <c r="P65" s="411"/>
      <c r="Q65" s="411"/>
      <c r="R65" s="411"/>
      <c r="S65" s="411"/>
      <c r="T65" s="411"/>
      <c r="U65" s="411"/>
      <c r="V65" s="411"/>
      <c r="W65" s="411"/>
      <c r="X65" s="392" t="e">
        <f>'Начальные данные'!#REF!</f>
        <v>#REF!</v>
      </c>
      <c r="Y65" s="392"/>
      <c r="Z65" s="392"/>
      <c r="AA65" s="392"/>
      <c r="AB65" s="392"/>
      <c r="AC65" s="392"/>
      <c r="AD65" s="392"/>
      <c r="AE65" s="449"/>
    </row>
    <row r="66" spans="2:31" ht="19.7" customHeight="1" thickBot="1" x14ac:dyDescent="0.3">
      <c r="B66" s="412"/>
      <c r="C66" s="413"/>
      <c r="D66" s="413"/>
      <c r="E66" s="413"/>
      <c r="F66" s="413"/>
      <c r="G66" s="413"/>
      <c r="H66" s="413"/>
      <c r="I66" s="413"/>
      <c r="J66" s="413"/>
      <c r="K66" s="413"/>
      <c r="L66" s="413"/>
      <c r="M66" s="446"/>
      <c r="N66" s="28"/>
      <c r="O66" s="451"/>
      <c r="P66" s="413"/>
      <c r="Q66" s="413"/>
      <c r="R66" s="413"/>
      <c r="S66" s="413"/>
      <c r="T66" s="413"/>
      <c r="U66" s="413"/>
      <c r="V66" s="413"/>
      <c r="W66" s="413"/>
      <c r="X66" s="385"/>
      <c r="Y66" s="385"/>
      <c r="Z66" s="385"/>
      <c r="AA66" s="385"/>
      <c r="AB66" s="385"/>
      <c r="AC66" s="385"/>
      <c r="AD66" s="385"/>
      <c r="AE66" s="390"/>
    </row>
    <row r="67" spans="2:31" ht="19.7" customHeight="1" thickTop="1" thickBot="1" x14ac:dyDescent="0.3">
      <c r="B67" s="375" t="s">
        <v>63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7"/>
    </row>
    <row r="68" spans="2:31" ht="19.7" customHeight="1" x14ac:dyDescent="0.25">
      <c r="B68" s="378" t="e">
        <f>'Начальные данные'!#REF!</f>
        <v>#REF!</v>
      </c>
      <c r="C68" s="379"/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379"/>
      <c r="R68" s="379"/>
      <c r="S68" s="379"/>
      <c r="T68" s="379"/>
      <c r="U68" s="379"/>
      <c r="V68" s="379"/>
      <c r="W68" s="379"/>
      <c r="X68" s="379"/>
      <c r="Y68" s="379"/>
      <c r="Z68" s="379"/>
      <c r="AA68" s="379"/>
      <c r="AB68" s="379"/>
      <c r="AC68" s="379"/>
      <c r="AD68" s="379"/>
      <c r="AE68" s="380"/>
    </row>
    <row r="69" spans="2:31" ht="19.7" customHeight="1" thickBot="1" x14ac:dyDescent="0.3">
      <c r="B69" s="381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82"/>
      <c r="AB69" s="382"/>
      <c r="AC69" s="382"/>
      <c r="AD69" s="382"/>
      <c r="AE69" s="383"/>
    </row>
    <row r="70" spans="2:31" ht="19.7" customHeight="1" thickTop="1" x14ac:dyDescent="0.25">
      <c r="B70" s="420" t="s">
        <v>24</v>
      </c>
      <c r="C70" s="421"/>
      <c r="D70" s="422"/>
      <c r="E70" s="426" t="s">
        <v>60</v>
      </c>
      <c r="F70" s="427"/>
      <c r="G70" s="427"/>
      <c r="H70" s="427"/>
      <c r="I70" s="427"/>
      <c r="J70" s="427"/>
      <c r="K70" s="427"/>
      <c r="L70" s="427"/>
      <c r="M70" s="428"/>
      <c r="N70" s="29"/>
      <c r="O70" s="432" t="s">
        <v>25</v>
      </c>
      <c r="P70" s="433"/>
      <c r="Q70" s="433"/>
      <c r="R70" s="433"/>
      <c r="S70" s="433"/>
      <c r="T70" s="436" t="s">
        <v>61</v>
      </c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8"/>
    </row>
    <row r="71" spans="2:31" ht="19.7" customHeight="1" thickBot="1" x14ac:dyDescent="0.3">
      <c r="B71" s="423"/>
      <c r="C71" s="424"/>
      <c r="D71" s="425"/>
      <c r="E71" s="429"/>
      <c r="F71" s="430"/>
      <c r="G71" s="430"/>
      <c r="H71" s="430"/>
      <c r="I71" s="430"/>
      <c r="J71" s="430"/>
      <c r="K71" s="430"/>
      <c r="L71" s="430"/>
      <c r="M71" s="431"/>
      <c r="N71" s="21"/>
      <c r="O71" s="434"/>
      <c r="P71" s="435"/>
      <c r="Q71" s="435"/>
      <c r="R71" s="435"/>
      <c r="S71" s="435"/>
      <c r="T71" s="439"/>
      <c r="U71" s="398"/>
      <c r="V71" s="398"/>
      <c r="W71" s="398"/>
      <c r="X71" s="398"/>
      <c r="Y71" s="398"/>
      <c r="Z71" s="398"/>
      <c r="AA71" s="398"/>
      <c r="AB71" s="398"/>
      <c r="AC71" s="398"/>
      <c r="AD71" s="398"/>
      <c r="AE71" s="440"/>
    </row>
    <row r="72" spans="2:31" ht="19.7" customHeight="1" x14ac:dyDescent="0.25">
      <c r="B72" s="2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386" t="s">
        <v>26</v>
      </c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  <c r="AC72" s="387"/>
      <c r="AD72" s="387"/>
      <c r="AE72" s="389"/>
    </row>
    <row r="73" spans="2:31" ht="19.7" customHeight="1" thickBot="1" x14ac:dyDescent="0.3"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388"/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90"/>
    </row>
    <row r="74" spans="2:31" ht="17.25" thickTop="1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2:31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</sheetData>
  <mergeCells count="161">
    <mergeCell ref="I23:J23"/>
    <mergeCell ref="I24:J24"/>
    <mergeCell ref="AA23:AB23"/>
    <mergeCell ref="AA24:AB24"/>
    <mergeCell ref="B2:AE2"/>
    <mergeCell ref="B3:D4"/>
    <mergeCell ref="E3:M4"/>
    <mergeCell ref="O3:T4"/>
    <mergeCell ref="U3:AE4"/>
    <mergeCell ref="B5:D6"/>
    <mergeCell ref="E5:M6"/>
    <mergeCell ref="O5:T6"/>
    <mergeCell ref="U5:AE6"/>
    <mergeCell ref="O12:W13"/>
    <mergeCell ref="X14:AE15"/>
    <mergeCell ref="X12:AE13"/>
    <mergeCell ref="B10:F11"/>
    <mergeCell ref="B12:F13"/>
    <mergeCell ref="G12:M13"/>
    <mergeCell ref="B7:D8"/>
    <mergeCell ref="E7:AE8"/>
    <mergeCell ref="B9:AE9"/>
    <mergeCell ref="O10:W11"/>
    <mergeCell ref="X10:AE11"/>
    <mergeCell ref="G10:M11"/>
    <mergeCell ref="B37:AE37"/>
    <mergeCell ref="B32:AE32"/>
    <mergeCell ref="O33:AE33"/>
    <mergeCell ref="B25:AE25"/>
    <mergeCell ref="B23:D24"/>
    <mergeCell ref="B20:F21"/>
    <mergeCell ref="G20:M21"/>
    <mergeCell ref="O16:AE16"/>
    <mergeCell ref="O14:W15"/>
    <mergeCell ref="B14:F15"/>
    <mergeCell ref="G14:M15"/>
    <mergeCell ref="B16:F17"/>
    <mergeCell ref="G16:M17"/>
    <mergeCell ref="B18:F19"/>
    <mergeCell ref="B33:F34"/>
    <mergeCell ref="B30:F31"/>
    <mergeCell ref="B26:F27"/>
    <mergeCell ref="B28:F29"/>
    <mergeCell ref="G18:M19"/>
    <mergeCell ref="O17:AE21"/>
    <mergeCell ref="G26:M27"/>
    <mergeCell ref="G28:M29"/>
    <mergeCell ref="G30:M31"/>
    <mergeCell ref="O26:AE26"/>
    <mergeCell ref="O52:AE54"/>
    <mergeCell ref="O49:W50"/>
    <mergeCell ref="B38:F39"/>
    <mergeCell ref="G38:M39"/>
    <mergeCell ref="B40:F41"/>
    <mergeCell ref="G40:M41"/>
    <mergeCell ref="G42:M43"/>
    <mergeCell ref="B44:F45"/>
    <mergeCell ref="G44:M45"/>
    <mergeCell ref="O38:AE38"/>
    <mergeCell ref="O39:AE45"/>
    <mergeCell ref="G49:M50"/>
    <mergeCell ref="B51:F52"/>
    <mergeCell ref="G51:M52"/>
    <mergeCell ref="B46:AE46"/>
    <mergeCell ref="B47:F48"/>
    <mergeCell ref="G47:M48"/>
    <mergeCell ref="B49:F50"/>
    <mergeCell ref="B42:F43"/>
    <mergeCell ref="X47:AA48"/>
    <mergeCell ref="AC47:AE48"/>
    <mergeCell ref="AB47:AB48"/>
    <mergeCell ref="O27:AE31"/>
    <mergeCell ref="B55:AE55"/>
    <mergeCell ref="B56:C56"/>
    <mergeCell ref="B57:C57"/>
    <mergeCell ref="D56:E56"/>
    <mergeCell ref="F56:G56"/>
    <mergeCell ref="K56:L56"/>
    <mergeCell ref="M56:N56"/>
    <mergeCell ref="O56:P56"/>
    <mergeCell ref="H56:J56"/>
    <mergeCell ref="H57:J57"/>
    <mergeCell ref="AD56:AE56"/>
    <mergeCell ref="D57:E57"/>
    <mergeCell ref="F57:G57"/>
    <mergeCell ref="K57:L57"/>
    <mergeCell ref="M57:N57"/>
    <mergeCell ref="O57:P57"/>
    <mergeCell ref="Q57:R57"/>
    <mergeCell ref="S57:T57"/>
    <mergeCell ref="U57:V57"/>
    <mergeCell ref="Q56:R56"/>
    <mergeCell ref="S56:T56"/>
    <mergeCell ref="U56:V56"/>
    <mergeCell ref="W56:X56"/>
    <mergeCell ref="Y56:Z56"/>
    <mergeCell ref="AA56:AC56"/>
    <mergeCell ref="W57:X57"/>
    <mergeCell ref="Y57:Z57"/>
    <mergeCell ref="AA57:AC57"/>
    <mergeCell ref="AD57:AE57"/>
    <mergeCell ref="B60:AE60"/>
    <mergeCell ref="O47:W48"/>
    <mergeCell ref="X49:AE50"/>
    <mergeCell ref="B53:F54"/>
    <mergeCell ref="G53:M54"/>
    <mergeCell ref="O51:AE51"/>
    <mergeCell ref="S59:T59"/>
    <mergeCell ref="U59:V59"/>
    <mergeCell ref="W59:X59"/>
    <mergeCell ref="Y59:Z59"/>
    <mergeCell ref="AA59:AC59"/>
    <mergeCell ref="AD59:AE59"/>
    <mergeCell ref="AA58:AC58"/>
    <mergeCell ref="AD58:AE58"/>
    <mergeCell ref="B59:C59"/>
    <mergeCell ref="D59:E59"/>
    <mergeCell ref="B58:C58"/>
    <mergeCell ref="D58:E58"/>
    <mergeCell ref="F58:G58"/>
    <mergeCell ref="G33:M34"/>
    <mergeCell ref="B35:F36"/>
    <mergeCell ref="G35:M36"/>
    <mergeCell ref="O34:AE36"/>
    <mergeCell ref="B70:D71"/>
    <mergeCell ref="E70:M71"/>
    <mergeCell ref="O70:S71"/>
    <mergeCell ref="T70:AE71"/>
    <mergeCell ref="B63:F64"/>
    <mergeCell ref="G63:M64"/>
    <mergeCell ref="B65:F66"/>
    <mergeCell ref="G65:M66"/>
    <mergeCell ref="O61:W62"/>
    <mergeCell ref="X61:AE62"/>
    <mergeCell ref="O63:W64"/>
    <mergeCell ref="X63:AE64"/>
    <mergeCell ref="O65:W66"/>
    <mergeCell ref="X65:AE66"/>
    <mergeCell ref="K58:L58"/>
    <mergeCell ref="M58:N58"/>
    <mergeCell ref="Q58:R58"/>
    <mergeCell ref="S58:T58"/>
    <mergeCell ref="G61:I62"/>
    <mergeCell ref="B61:F62"/>
    <mergeCell ref="B67:AE67"/>
    <mergeCell ref="B68:AE69"/>
    <mergeCell ref="F59:G59"/>
    <mergeCell ref="K59:L59"/>
    <mergeCell ref="O72:S73"/>
    <mergeCell ref="T72:AE73"/>
    <mergeCell ref="U58:V58"/>
    <mergeCell ref="W58:X58"/>
    <mergeCell ref="Y58:Z58"/>
    <mergeCell ref="K61:M62"/>
    <mergeCell ref="J61:J62"/>
    <mergeCell ref="H58:J58"/>
    <mergeCell ref="H59:J59"/>
    <mergeCell ref="M59:N59"/>
    <mergeCell ref="O59:P59"/>
    <mergeCell ref="Q59:R59"/>
    <mergeCell ref="O58:P58"/>
  </mergeCells>
  <pageMargins left="0" right="0" top="0" bottom="0" header="0" footer="0"/>
  <pageSetup paperSize="9" scale="5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94"/>
  <sheetViews>
    <sheetView showWhiteSpace="0" view="pageLayout" zoomScale="80" zoomScaleNormal="90" zoomScalePageLayoutView="80" workbookViewId="0">
      <selection activeCell="G20" sqref="G20:L21"/>
    </sheetView>
  </sheetViews>
  <sheetFormatPr defaultColWidth="9.140625" defaultRowHeight="18.75" x14ac:dyDescent="0.25"/>
  <cols>
    <col min="1" max="1" width="3.7109375" style="8" customWidth="1"/>
    <col min="2" max="29" width="4.7109375" style="8" customWidth="1"/>
    <col min="30" max="30" width="6.7109375" style="6" customWidth="1"/>
    <col min="31" max="37" width="4.7109375" style="8" customWidth="1"/>
    <col min="38" max="38" width="2.5703125" style="8" customWidth="1"/>
    <col min="39" max="39" width="1.5703125" style="8" customWidth="1"/>
    <col min="40" max="55" width="4.7109375" style="8" customWidth="1"/>
    <col min="56" max="56" width="2.85546875" style="8" customWidth="1"/>
    <col min="57" max="57" width="1.5703125" style="8" customWidth="1"/>
    <col min="58" max="60" width="4.7109375" style="8" customWidth="1"/>
    <col min="61" max="16384" width="9.140625" style="8"/>
  </cols>
  <sheetData>
    <row r="1" spans="2:60" ht="5.25" customHeight="1" thickBot="1" x14ac:dyDescent="0.3"/>
    <row r="2" spans="2:60" ht="17.100000000000001" customHeight="1" thickTop="1" thickBot="1" x14ac:dyDescent="0.3">
      <c r="B2" s="605" t="s">
        <v>81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627"/>
      <c r="AD2" s="31"/>
      <c r="AE2" s="605" t="s">
        <v>64</v>
      </c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30"/>
    </row>
    <row r="3" spans="2:60" ht="17.100000000000001" customHeight="1" x14ac:dyDescent="0.25">
      <c r="B3" s="551" t="s">
        <v>0</v>
      </c>
      <c r="C3" s="552"/>
      <c r="D3" s="647"/>
      <c r="E3" s="315">
        <f>'Начальные данные'!E3:M4</f>
        <v>0</v>
      </c>
      <c r="F3" s="316"/>
      <c r="G3" s="316"/>
      <c r="H3" s="316"/>
      <c r="I3" s="316"/>
      <c r="J3" s="316"/>
      <c r="K3" s="316"/>
      <c r="L3" s="317"/>
      <c r="M3" s="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523"/>
      <c r="AD3" s="31"/>
      <c r="AE3" s="531" t="s">
        <v>65</v>
      </c>
      <c r="AF3" s="294"/>
      <c r="AG3" s="294"/>
      <c r="AH3" s="294"/>
      <c r="AI3" s="294"/>
      <c r="AJ3" s="275">
        <f>'Начальные данные'!G78</f>
        <v>11250</v>
      </c>
      <c r="AK3" s="275"/>
      <c r="AL3" s="275"/>
      <c r="AM3" s="275"/>
      <c r="AN3" s="275"/>
      <c r="AO3" s="275"/>
      <c r="AP3" s="297"/>
      <c r="AQ3" s="20"/>
      <c r="AR3" s="293" t="s">
        <v>70</v>
      </c>
      <c r="AS3" s="294"/>
      <c r="AT3" s="294"/>
      <c r="AU3" s="294"/>
      <c r="AV3" s="294"/>
      <c r="AW3" s="294"/>
      <c r="AX3" s="294"/>
      <c r="AY3" s="294"/>
      <c r="AZ3" s="294"/>
      <c r="BA3" s="335">
        <f>'Начальные данные'!X78</f>
        <v>2680</v>
      </c>
      <c r="BB3" s="336"/>
      <c r="BC3" s="336"/>
      <c r="BD3" s="336"/>
      <c r="BE3" s="313" t="s">
        <v>126</v>
      </c>
      <c r="BF3" s="339">
        <f>'Начальные данные'!AC78</f>
        <v>1730</v>
      </c>
      <c r="BG3" s="339"/>
      <c r="BH3" s="611"/>
    </row>
    <row r="4" spans="2:60" ht="17.100000000000001" customHeight="1" thickBot="1" x14ac:dyDescent="0.3">
      <c r="B4" s="534"/>
      <c r="C4" s="300"/>
      <c r="D4" s="648"/>
      <c r="E4" s="318"/>
      <c r="F4" s="319"/>
      <c r="G4" s="319"/>
      <c r="H4" s="319"/>
      <c r="I4" s="319"/>
      <c r="J4" s="319"/>
      <c r="K4" s="319"/>
      <c r="L4" s="320"/>
      <c r="M4" s="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523"/>
      <c r="AD4" s="31"/>
      <c r="AE4" s="534"/>
      <c r="AF4" s="300"/>
      <c r="AG4" s="300"/>
      <c r="AH4" s="300"/>
      <c r="AI4" s="300"/>
      <c r="AJ4" s="278"/>
      <c r="AK4" s="278"/>
      <c r="AL4" s="278"/>
      <c r="AM4" s="278"/>
      <c r="AN4" s="278"/>
      <c r="AO4" s="278"/>
      <c r="AP4" s="323"/>
      <c r="AQ4" s="20"/>
      <c r="AR4" s="299"/>
      <c r="AS4" s="300"/>
      <c r="AT4" s="300"/>
      <c r="AU4" s="300"/>
      <c r="AV4" s="300"/>
      <c r="AW4" s="300"/>
      <c r="AX4" s="300"/>
      <c r="AY4" s="300"/>
      <c r="AZ4" s="300"/>
      <c r="BA4" s="337"/>
      <c r="BB4" s="338"/>
      <c r="BC4" s="338"/>
      <c r="BD4" s="338"/>
      <c r="BE4" s="319"/>
      <c r="BF4" s="341"/>
      <c r="BG4" s="341"/>
      <c r="BH4" s="612"/>
    </row>
    <row r="5" spans="2:60" ht="17.100000000000001" customHeight="1" x14ac:dyDescent="0.25">
      <c r="B5" s="549" t="s">
        <v>1</v>
      </c>
      <c r="C5" s="93"/>
      <c r="D5" s="147"/>
      <c r="E5" s="315">
        <f>'Начальные данные'!E5:M6</f>
        <v>0</v>
      </c>
      <c r="F5" s="316"/>
      <c r="G5" s="316"/>
      <c r="H5" s="316"/>
      <c r="I5" s="316"/>
      <c r="J5" s="316"/>
      <c r="K5" s="316"/>
      <c r="L5" s="317"/>
      <c r="M5" s="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523"/>
      <c r="AD5" s="31"/>
      <c r="AE5" s="549" t="s">
        <v>66</v>
      </c>
      <c r="AF5" s="93"/>
      <c r="AG5" s="93"/>
      <c r="AH5" s="93"/>
      <c r="AI5" s="93"/>
      <c r="AJ5" s="275">
        <f>'Начальные данные'!G80</f>
        <v>3510</v>
      </c>
      <c r="AK5" s="275"/>
      <c r="AL5" s="275"/>
      <c r="AM5" s="275"/>
      <c r="AN5" s="275"/>
      <c r="AO5" s="275"/>
      <c r="AP5" s="297"/>
      <c r="AQ5" s="20"/>
      <c r="AR5" s="293" t="s">
        <v>79</v>
      </c>
      <c r="AS5" s="294"/>
      <c r="AT5" s="294"/>
      <c r="AU5" s="294"/>
      <c r="AV5" s="294"/>
      <c r="AW5" s="294"/>
      <c r="AX5" s="294"/>
      <c r="AY5" s="294"/>
      <c r="AZ5" s="294"/>
      <c r="BA5" s="275">
        <f>'Начальные данные'!X80</f>
        <v>160</v>
      </c>
      <c r="BB5" s="275"/>
      <c r="BC5" s="275"/>
      <c r="BD5" s="275"/>
      <c r="BE5" s="275"/>
      <c r="BF5" s="275"/>
      <c r="BG5" s="275"/>
      <c r="BH5" s="276"/>
    </row>
    <row r="6" spans="2:60" ht="17.100000000000001" customHeight="1" thickBot="1" x14ac:dyDescent="0.3">
      <c r="B6" s="550"/>
      <c r="C6" s="97"/>
      <c r="D6" s="148"/>
      <c r="E6" s="318"/>
      <c r="F6" s="319"/>
      <c r="G6" s="319"/>
      <c r="H6" s="319"/>
      <c r="I6" s="319"/>
      <c r="J6" s="319"/>
      <c r="K6" s="319"/>
      <c r="L6" s="320"/>
      <c r="M6" s="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523"/>
      <c r="AD6" s="31"/>
      <c r="AE6" s="606"/>
      <c r="AF6" s="322"/>
      <c r="AG6" s="322"/>
      <c r="AH6" s="322"/>
      <c r="AI6" s="322"/>
      <c r="AJ6" s="270"/>
      <c r="AK6" s="270"/>
      <c r="AL6" s="270"/>
      <c r="AM6" s="270"/>
      <c r="AN6" s="270"/>
      <c r="AO6" s="270"/>
      <c r="AP6" s="298"/>
      <c r="AQ6" s="20"/>
      <c r="AR6" s="299"/>
      <c r="AS6" s="300"/>
      <c r="AT6" s="300"/>
      <c r="AU6" s="300"/>
      <c r="AV6" s="300"/>
      <c r="AW6" s="300"/>
      <c r="AX6" s="300"/>
      <c r="AY6" s="300"/>
      <c r="AZ6" s="300"/>
      <c r="BA6" s="278"/>
      <c r="BB6" s="278"/>
      <c r="BC6" s="278"/>
      <c r="BD6" s="278"/>
      <c r="BE6" s="278"/>
      <c r="BF6" s="278"/>
      <c r="BG6" s="278"/>
      <c r="BH6" s="286"/>
    </row>
    <row r="7" spans="2:60" ht="17.100000000000001" customHeight="1" x14ac:dyDescent="0.25">
      <c r="B7" s="640" t="s">
        <v>2</v>
      </c>
      <c r="C7" s="641"/>
      <c r="D7" s="653"/>
      <c r="E7" s="312" t="str">
        <f>'Начальные данные'!E9</f>
        <v>Объект образования (общеобразовательная школа на 1100 мест) по ул. Николая Сотникова в Кировском районе г. Новосибирска</v>
      </c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522"/>
      <c r="AD7" s="31"/>
      <c r="AE7" s="531" t="s">
        <v>67</v>
      </c>
      <c r="AF7" s="294"/>
      <c r="AG7" s="294"/>
      <c r="AH7" s="294"/>
      <c r="AI7" s="294"/>
      <c r="AJ7" s="275">
        <f>'Начальные данные'!G82</f>
        <v>2180</v>
      </c>
      <c r="AK7" s="275"/>
      <c r="AL7" s="275"/>
      <c r="AM7" s="275"/>
      <c r="AN7" s="275"/>
      <c r="AO7" s="275"/>
      <c r="AP7" s="297"/>
      <c r="AQ7" s="20"/>
      <c r="AR7" s="293" t="s">
        <v>112</v>
      </c>
      <c r="AS7" s="294"/>
      <c r="AT7" s="294"/>
      <c r="AU7" s="294"/>
      <c r="AV7" s="294"/>
      <c r="AW7" s="294"/>
      <c r="AX7" s="294"/>
      <c r="AY7" s="294"/>
      <c r="AZ7" s="294"/>
      <c r="BA7" s="275" t="str">
        <f>'Начальные данные'!X82</f>
        <v>Сбоку с левой стороны по оси кабины</v>
      </c>
      <c r="BB7" s="275"/>
      <c r="BC7" s="275"/>
      <c r="BD7" s="275"/>
      <c r="BE7" s="275"/>
      <c r="BF7" s="275"/>
      <c r="BG7" s="275"/>
      <c r="BH7" s="276"/>
    </row>
    <row r="8" spans="2:60" ht="17.100000000000001" customHeight="1" thickBot="1" x14ac:dyDescent="0.3">
      <c r="B8" s="642"/>
      <c r="C8" s="643"/>
      <c r="D8" s="654"/>
      <c r="E8" s="524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6"/>
      <c r="AD8" s="31"/>
      <c r="AE8" s="634"/>
      <c r="AF8" s="296"/>
      <c r="AG8" s="296"/>
      <c r="AH8" s="296"/>
      <c r="AI8" s="296"/>
      <c r="AJ8" s="270"/>
      <c r="AK8" s="270"/>
      <c r="AL8" s="270"/>
      <c r="AM8" s="270"/>
      <c r="AN8" s="270"/>
      <c r="AO8" s="270"/>
      <c r="AP8" s="298"/>
      <c r="AQ8" s="20"/>
      <c r="AR8" s="299"/>
      <c r="AS8" s="300"/>
      <c r="AT8" s="300"/>
      <c r="AU8" s="300"/>
      <c r="AV8" s="300"/>
      <c r="AW8" s="300"/>
      <c r="AX8" s="300"/>
      <c r="AY8" s="300"/>
      <c r="AZ8" s="300"/>
      <c r="BA8" s="278"/>
      <c r="BB8" s="278"/>
      <c r="BC8" s="278"/>
      <c r="BD8" s="278"/>
      <c r="BE8" s="278"/>
      <c r="BF8" s="278"/>
      <c r="BG8" s="278"/>
      <c r="BH8" s="286"/>
    </row>
    <row r="9" spans="2:60" ht="17.100000000000001" customHeight="1" thickTop="1" thickBot="1" x14ac:dyDescent="0.3">
      <c r="B9" s="527" t="s">
        <v>28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627"/>
      <c r="AD9" s="19"/>
      <c r="AE9" s="549" t="s">
        <v>68</v>
      </c>
      <c r="AF9" s="93"/>
      <c r="AG9" s="93"/>
      <c r="AH9" s="93"/>
      <c r="AI9" s="93"/>
      <c r="AJ9" s="294">
        <f>'Начальные данные'!G84</f>
        <v>16940</v>
      </c>
      <c r="AK9" s="294"/>
      <c r="AL9" s="294"/>
      <c r="AM9" s="294"/>
      <c r="AN9" s="294"/>
      <c r="AO9" s="294"/>
      <c r="AP9" s="307"/>
      <c r="AQ9" s="6"/>
      <c r="AR9" s="309" t="s">
        <v>63</v>
      </c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521"/>
    </row>
    <row r="10" spans="2:60" ht="17.100000000000001" customHeight="1" thickBot="1" x14ac:dyDescent="0.3">
      <c r="B10" s="531" t="s">
        <v>102</v>
      </c>
      <c r="C10" s="294"/>
      <c r="D10" s="294"/>
      <c r="E10" s="294"/>
      <c r="F10" s="294"/>
      <c r="G10" s="275" t="str">
        <f>'Начальные данные'!G12</f>
        <v>Административное</v>
      </c>
      <c r="H10" s="275"/>
      <c r="I10" s="275"/>
      <c r="J10" s="275"/>
      <c r="K10" s="275"/>
      <c r="L10" s="297"/>
      <c r="M10" s="6"/>
      <c r="N10" s="293" t="s">
        <v>7</v>
      </c>
      <c r="O10" s="294"/>
      <c r="P10" s="294"/>
      <c r="Q10" s="294"/>
      <c r="R10" s="294"/>
      <c r="S10" s="294"/>
      <c r="T10" s="294"/>
      <c r="U10" s="294"/>
      <c r="V10" s="294"/>
      <c r="W10" s="556" t="str">
        <f>'Начальные данные'!X14</f>
        <v>6 б.</v>
      </c>
      <c r="X10" s="313"/>
      <c r="Y10" s="313"/>
      <c r="Z10" s="313"/>
      <c r="AA10" s="313"/>
      <c r="AB10" s="313"/>
      <c r="AC10" s="522"/>
      <c r="AD10" s="31"/>
      <c r="AE10" s="550"/>
      <c r="AF10" s="97"/>
      <c r="AG10" s="97"/>
      <c r="AH10" s="97"/>
      <c r="AI10" s="97"/>
      <c r="AJ10" s="300"/>
      <c r="AK10" s="300"/>
      <c r="AL10" s="300"/>
      <c r="AM10" s="300"/>
      <c r="AN10" s="300"/>
      <c r="AO10" s="300"/>
      <c r="AP10" s="308"/>
      <c r="AQ10" s="6"/>
      <c r="AR10" s="312" t="str">
        <f>'Начальные данные'!O85</f>
        <v>-</v>
      </c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522"/>
    </row>
    <row r="11" spans="2:60" ht="17.100000000000001" customHeight="1" thickBot="1" x14ac:dyDescent="0.3">
      <c r="B11" s="534"/>
      <c r="C11" s="300"/>
      <c r="D11" s="300"/>
      <c r="E11" s="300"/>
      <c r="F11" s="300"/>
      <c r="G11" s="278"/>
      <c r="H11" s="278"/>
      <c r="I11" s="278"/>
      <c r="J11" s="278"/>
      <c r="K11" s="278"/>
      <c r="L11" s="323"/>
      <c r="M11" s="6"/>
      <c r="N11" s="299"/>
      <c r="O11" s="300"/>
      <c r="P11" s="300"/>
      <c r="Q11" s="300"/>
      <c r="R11" s="300"/>
      <c r="S11" s="300"/>
      <c r="T11" s="300"/>
      <c r="U11" s="300"/>
      <c r="V11" s="300"/>
      <c r="W11" s="557"/>
      <c r="X11" s="319"/>
      <c r="Y11" s="319"/>
      <c r="Z11" s="319"/>
      <c r="AA11" s="319"/>
      <c r="AB11" s="319"/>
      <c r="AC11" s="538"/>
      <c r="AD11" s="31"/>
      <c r="AE11" s="549" t="s">
        <v>100</v>
      </c>
      <c r="AF11" s="93"/>
      <c r="AG11" s="93"/>
      <c r="AH11" s="93"/>
      <c r="AI11" s="93"/>
      <c r="AJ11" s="294">
        <f>'Начальные данные'!G86</f>
        <v>160</v>
      </c>
      <c r="AK11" s="294"/>
      <c r="AL11" s="294"/>
      <c r="AM11" s="294"/>
      <c r="AN11" s="294"/>
      <c r="AO11" s="294"/>
      <c r="AP11" s="307"/>
      <c r="AQ11" s="6"/>
      <c r="AR11" s="315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523"/>
    </row>
    <row r="12" spans="2:60" ht="17.100000000000001" customHeight="1" thickBot="1" x14ac:dyDescent="0.3">
      <c r="B12" s="551" t="s">
        <v>29</v>
      </c>
      <c r="C12" s="552"/>
      <c r="D12" s="552"/>
      <c r="E12" s="552"/>
      <c r="F12" s="552"/>
      <c r="G12" s="547" t="str">
        <f>'Начальные данные'!G14</f>
        <v>Пассажирский</v>
      </c>
      <c r="H12" s="547"/>
      <c r="I12" s="547"/>
      <c r="J12" s="547"/>
      <c r="K12" s="547"/>
      <c r="L12" s="548"/>
      <c r="M12" s="6"/>
      <c r="N12" s="293" t="s">
        <v>6</v>
      </c>
      <c r="O12" s="294"/>
      <c r="P12" s="294"/>
      <c r="Q12" s="294"/>
      <c r="R12" s="294"/>
      <c r="S12" s="294"/>
      <c r="T12" s="294"/>
      <c r="U12" s="294"/>
      <c r="V12" s="294"/>
      <c r="W12" s="556" t="str">
        <f>'Начальные данные'!X16</f>
        <v>Да</v>
      </c>
      <c r="X12" s="313"/>
      <c r="Y12" s="313"/>
      <c r="Z12" s="313"/>
      <c r="AA12" s="313"/>
      <c r="AB12" s="313"/>
      <c r="AC12" s="522"/>
      <c r="AD12" s="31"/>
      <c r="AE12" s="550"/>
      <c r="AF12" s="97"/>
      <c r="AG12" s="97"/>
      <c r="AH12" s="97"/>
      <c r="AI12" s="97"/>
      <c r="AJ12" s="300"/>
      <c r="AK12" s="300"/>
      <c r="AL12" s="300"/>
      <c r="AM12" s="300"/>
      <c r="AN12" s="300"/>
      <c r="AO12" s="300"/>
      <c r="AP12" s="308"/>
      <c r="AQ12" s="6"/>
      <c r="AR12" s="318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538"/>
    </row>
    <row r="13" spans="2:60" ht="17.100000000000001" customHeight="1" thickBot="1" x14ac:dyDescent="0.3">
      <c r="B13" s="634"/>
      <c r="C13" s="296"/>
      <c r="D13" s="296"/>
      <c r="E13" s="296"/>
      <c r="F13" s="296"/>
      <c r="G13" s="270"/>
      <c r="H13" s="270"/>
      <c r="I13" s="270"/>
      <c r="J13" s="270"/>
      <c r="K13" s="270"/>
      <c r="L13" s="298"/>
      <c r="M13" s="6"/>
      <c r="N13" s="299"/>
      <c r="O13" s="300"/>
      <c r="P13" s="300"/>
      <c r="Q13" s="300"/>
      <c r="R13" s="300"/>
      <c r="S13" s="300"/>
      <c r="T13" s="300"/>
      <c r="U13" s="300"/>
      <c r="V13" s="300"/>
      <c r="W13" s="557"/>
      <c r="X13" s="319"/>
      <c r="Y13" s="319"/>
      <c r="Z13" s="319"/>
      <c r="AA13" s="319"/>
      <c r="AB13" s="319"/>
      <c r="AC13" s="538"/>
      <c r="AD13" s="31"/>
      <c r="AE13" s="607" t="s">
        <v>69</v>
      </c>
      <c r="AF13" s="608"/>
      <c r="AG13" s="608"/>
      <c r="AH13" s="608"/>
      <c r="AI13" s="608"/>
      <c r="AJ13" s="608"/>
      <c r="AK13" s="608"/>
      <c r="AL13" s="608"/>
      <c r="AM13" s="608"/>
      <c r="AN13" s="608"/>
      <c r="AO13" s="608"/>
      <c r="AP13" s="608"/>
      <c r="AQ13" s="609"/>
      <c r="AR13" s="609"/>
      <c r="AS13" s="609"/>
      <c r="AT13" s="609"/>
      <c r="AU13" s="609"/>
      <c r="AV13" s="609"/>
      <c r="AW13" s="609"/>
      <c r="AX13" s="609"/>
      <c r="AY13" s="609"/>
      <c r="AZ13" s="609"/>
      <c r="BA13" s="609"/>
      <c r="BB13" s="609"/>
      <c r="BC13" s="609"/>
      <c r="BD13" s="609"/>
      <c r="BE13" s="609"/>
      <c r="BF13" s="609"/>
      <c r="BG13" s="609"/>
      <c r="BH13" s="610"/>
    </row>
    <row r="14" spans="2:60" ht="17.100000000000001" customHeight="1" x14ac:dyDescent="0.25">
      <c r="B14" s="531" t="s">
        <v>127</v>
      </c>
      <c r="C14" s="294"/>
      <c r="D14" s="294"/>
      <c r="E14" s="294"/>
      <c r="F14" s="294"/>
      <c r="G14" s="275">
        <f>'Начальные данные'!G17</f>
        <v>1000</v>
      </c>
      <c r="H14" s="275"/>
      <c r="I14" s="275"/>
      <c r="J14" s="275"/>
      <c r="K14" s="275"/>
      <c r="L14" s="297"/>
      <c r="M14" s="6"/>
      <c r="N14" s="293" t="s">
        <v>101</v>
      </c>
      <c r="O14" s="294"/>
      <c r="P14" s="294"/>
      <c r="Q14" s="294"/>
      <c r="R14" s="294"/>
      <c r="S14" s="294"/>
      <c r="T14" s="294"/>
      <c r="U14" s="294"/>
      <c r="V14" s="294"/>
      <c r="W14" s="556" t="str">
        <f>'Начальные данные'!X18</f>
        <v>Да</v>
      </c>
      <c r="X14" s="313"/>
      <c r="Y14" s="313"/>
      <c r="Z14" s="313"/>
      <c r="AA14" s="313"/>
      <c r="AB14" s="313"/>
      <c r="AC14" s="522"/>
      <c r="AD14" s="31"/>
      <c r="AE14" s="539" t="str">
        <f>'Начальные данные'!B89</f>
        <v>-</v>
      </c>
      <c r="AF14" s="275"/>
      <c r="AG14" s="539">
        <f>'Начальные данные'!D89</f>
        <v>1</v>
      </c>
      <c r="AH14" s="275"/>
      <c r="AI14" s="539">
        <f>'Начальные данные'!F89</f>
        <v>2</v>
      </c>
      <c r="AJ14" s="275"/>
      <c r="AK14" s="655">
        <f>'Начальные данные'!H89</f>
        <v>3</v>
      </c>
      <c r="AL14" s="288"/>
      <c r="AM14" s="649"/>
      <c r="AN14" s="539">
        <f>'Начальные данные'!K89</f>
        <v>4</v>
      </c>
      <c r="AO14" s="275"/>
      <c r="AP14" s="539" t="str">
        <f>'Начальные данные'!M89</f>
        <v>-</v>
      </c>
      <c r="AQ14" s="275"/>
      <c r="AR14" s="539" t="str">
        <f>'Начальные данные'!O89</f>
        <v>-</v>
      </c>
      <c r="AS14" s="275"/>
      <c r="AT14" s="539" t="str">
        <f>'Начальные данные'!Q89</f>
        <v>-</v>
      </c>
      <c r="AU14" s="275"/>
      <c r="AV14" s="539" t="str">
        <f>'Начальные данные'!S89</f>
        <v>-</v>
      </c>
      <c r="AW14" s="275"/>
      <c r="AX14" s="539" t="str">
        <f>'Начальные данные'!U89</f>
        <v>-</v>
      </c>
      <c r="AY14" s="275"/>
      <c r="AZ14" s="539" t="str">
        <f>'Начальные данные'!W89</f>
        <v>-</v>
      </c>
      <c r="BA14" s="275"/>
      <c r="BB14" s="539" t="str">
        <f>'Начальные данные'!Y89</f>
        <v>-</v>
      </c>
      <c r="BC14" s="275"/>
      <c r="BD14" s="539" t="str">
        <f>'Начальные данные'!AA89</f>
        <v>-</v>
      </c>
      <c r="BE14" s="289"/>
      <c r="BF14" s="275"/>
      <c r="BG14" s="539" t="str">
        <f>'Начальные данные'!AD89</f>
        <v>-</v>
      </c>
      <c r="BH14" s="276"/>
    </row>
    <row r="15" spans="2:60" ht="17.100000000000001" customHeight="1" thickBot="1" x14ac:dyDescent="0.3">
      <c r="B15" s="534"/>
      <c r="C15" s="300"/>
      <c r="D15" s="300"/>
      <c r="E15" s="300"/>
      <c r="F15" s="300"/>
      <c r="G15" s="278"/>
      <c r="H15" s="278"/>
      <c r="I15" s="278"/>
      <c r="J15" s="278"/>
      <c r="K15" s="278"/>
      <c r="L15" s="323"/>
      <c r="M15" s="6"/>
      <c r="N15" s="299"/>
      <c r="O15" s="300"/>
      <c r="P15" s="300"/>
      <c r="Q15" s="300"/>
      <c r="R15" s="300"/>
      <c r="S15" s="300"/>
      <c r="T15" s="300"/>
      <c r="U15" s="300"/>
      <c r="V15" s="300"/>
      <c r="W15" s="557"/>
      <c r="X15" s="319"/>
      <c r="Y15" s="319"/>
      <c r="Z15" s="319"/>
      <c r="AA15" s="319"/>
      <c r="AB15" s="319"/>
      <c r="AC15" s="538"/>
      <c r="AD15" s="31"/>
      <c r="AE15" s="540" t="str">
        <f>'Начальные данные'!B90</f>
        <v>-</v>
      </c>
      <c r="AF15" s="278"/>
      <c r="AG15" s="540">
        <f>'Начальные данные'!D90</f>
        <v>0</v>
      </c>
      <c r="AH15" s="278"/>
      <c r="AI15" s="540">
        <f>'Начальные данные'!F90</f>
        <v>3.75</v>
      </c>
      <c r="AJ15" s="278"/>
      <c r="AK15" s="656">
        <f>'Начальные данные'!H90</f>
        <v>7.5</v>
      </c>
      <c r="AL15" s="284"/>
      <c r="AM15" s="652"/>
      <c r="AN15" s="540">
        <f>'Начальные данные'!K90</f>
        <v>11.25</v>
      </c>
      <c r="AO15" s="278"/>
      <c r="AP15" s="540" t="str">
        <f>'Начальные данные'!M90</f>
        <v>-</v>
      </c>
      <c r="AQ15" s="278"/>
      <c r="AR15" s="540" t="str">
        <f>'Начальные данные'!O90</f>
        <v>-</v>
      </c>
      <c r="AS15" s="278"/>
      <c r="AT15" s="540" t="str">
        <f>'Начальные данные'!Q90</f>
        <v>-</v>
      </c>
      <c r="AU15" s="278"/>
      <c r="AV15" s="540" t="str">
        <f>'Начальные данные'!S90</f>
        <v>-</v>
      </c>
      <c r="AW15" s="278"/>
      <c r="AX15" s="540" t="str">
        <f>'Начальные данные'!U90</f>
        <v>-</v>
      </c>
      <c r="AY15" s="278"/>
      <c r="AZ15" s="540" t="str">
        <f>'Начальные данные'!W90</f>
        <v>-</v>
      </c>
      <c r="BA15" s="278"/>
      <c r="BB15" s="540" t="str">
        <f>'Начальные данные'!Y90</f>
        <v>-</v>
      </c>
      <c r="BC15" s="278"/>
      <c r="BD15" s="540" t="str">
        <f>'Начальные данные'!AA90</f>
        <v>-</v>
      </c>
      <c r="BE15" s="285"/>
      <c r="BF15" s="278"/>
      <c r="BG15" s="540" t="str">
        <f>'Начальные данные'!AD90</f>
        <v>-</v>
      </c>
      <c r="BH15" s="286"/>
    </row>
    <row r="16" spans="2:60" ht="17.100000000000001" customHeight="1" thickBot="1" x14ac:dyDescent="0.3">
      <c r="B16" s="640" t="s">
        <v>128</v>
      </c>
      <c r="C16" s="641"/>
      <c r="D16" s="641"/>
      <c r="E16" s="641"/>
      <c r="F16" s="641"/>
      <c r="G16" s="547">
        <f>'Начальные данные'!G19</f>
        <v>1</v>
      </c>
      <c r="H16" s="547"/>
      <c r="I16" s="547"/>
      <c r="J16" s="547"/>
      <c r="K16" s="547"/>
      <c r="L16" s="548"/>
      <c r="M16" s="6"/>
      <c r="N16" s="309" t="s">
        <v>63</v>
      </c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521"/>
      <c r="AD16" s="31"/>
      <c r="AE16" s="539" t="str">
        <f>'Начальные данные'!B91</f>
        <v>-</v>
      </c>
      <c r="AF16" s="275"/>
      <c r="AG16" s="539" t="str">
        <f>'Начальные данные'!D91</f>
        <v>-</v>
      </c>
      <c r="AH16" s="275"/>
      <c r="AI16" s="539" t="str">
        <f>'Начальные данные'!F91</f>
        <v>-</v>
      </c>
      <c r="AJ16" s="275"/>
      <c r="AK16" s="655" t="str">
        <f>'Начальные данные'!H91</f>
        <v>-</v>
      </c>
      <c r="AL16" s="288"/>
      <c r="AM16" s="649"/>
      <c r="AN16" s="539" t="str">
        <f>'Начальные данные'!K91</f>
        <v>-</v>
      </c>
      <c r="AO16" s="275"/>
      <c r="AP16" s="539" t="str">
        <f>'Начальные данные'!M91</f>
        <v>-</v>
      </c>
      <c r="AQ16" s="275"/>
      <c r="AR16" s="539" t="str">
        <f>'Начальные данные'!O91</f>
        <v>-</v>
      </c>
      <c r="AS16" s="275"/>
      <c r="AT16" s="539" t="str">
        <f>'Начальные данные'!Q91</f>
        <v>-</v>
      </c>
      <c r="AU16" s="275"/>
      <c r="AV16" s="539" t="str">
        <f>'Начальные данные'!S91</f>
        <v>-</v>
      </c>
      <c r="AW16" s="275"/>
      <c r="AX16" s="539" t="str">
        <f>'Начальные данные'!U91</f>
        <v>-</v>
      </c>
      <c r="AY16" s="275"/>
      <c r="AZ16" s="539" t="str">
        <f>'Начальные данные'!W91</f>
        <v>-</v>
      </c>
      <c r="BA16" s="275"/>
      <c r="BB16" s="539" t="str">
        <f>'Начальные данные'!Y91</f>
        <v>-</v>
      </c>
      <c r="BC16" s="275"/>
      <c r="BD16" s="539" t="str">
        <f>'Начальные данные'!AA91</f>
        <v>-</v>
      </c>
      <c r="BE16" s="289"/>
      <c r="BF16" s="275"/>
      <c r="BG16" s="539" t="str">
        <f>'Начальные данные'!AD91</f>
        <v>-</v>
      </c>
      <c r="BH16" s="276"/>
    </row>
    <row r="17" spans="2:60" ht="17.100000000000001" customHeight="1" thickBot="1" x14ac:dyDescent="0.3">
      <c r="B17" s="645"/>
      <c r="C17" s="646"/>
      <c r="D17" s="646"/>
      <c r="E17" s="646"/>
      <c r="F17" s="646"/>
      <c r="G17" s="270"/>
      <c r="H17" s="270"/>
      <c r="I17" s="270"/>
      <c r="J17" s="270"/>
      <c r="K17" s="270"/>
      <c r="L17" s="298"/>
      <c r="M17" s="6"/>
      <c r="N17" s="312" t="str">
        <f>'Начальные данные'!O21</f>
        <v>-</v>
      </c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522"/>
      <c r="AD17" s="31"/>
      <c r="AE17" s="543" t="str">
        <f>'Начальные данные'!B92</f>
        <v>-</v>
      </c>
      <c r="AF17" s="544"/>
      <c r="AG17" s="543" t="str">
        <f>'Начальные данные'!D92</f>
        <v>-</v>
      </c>
      <c r="AH17" s="544"/>
      <c r="AI17" s="543" t="str">
        <f>'Начальные данные'!F92</f>
        <v>-</v>
      </c>
      <c r="AJ17" s="544"/>
      <c r="AK17" s="657" t="str">
        <f>'Начальные данные'!H92</f>
        <v>-</v>
      </c>
      <c r="AL17" s="658"/>
      <c r="AM17" s="659"/>
      <c r="AN17" s="543" t="str">
        <f>'Начальные данные'!K92</f>
        <v>-</v>
      </c>
      <c r="AO17" s="544"/>
      <c r="AP17" s="543" t="str">
        <f>'Начальные данные'!M92</f>
        <v>-</v>
      </c>
      <c r="AQ17" s="544"/>
      <c r="AR17" s="543" t="str">
        <f>'Начальные данные'!O92</f>
        <v>-</v>
      </c>
      <c r="AS17" s="544"/>
      <c r="AT17" s="543" t="str">
        <f>'Начальные данные'!Q92</f>
        <v>-</v>
      </c>
      <c r="AU17" s="544"/>
      <c r="AV17" s="543" t="str">
        <f>'Начальные данные'!S92</f>
        <v>-</v>
      </c>
      <c r="AW17" s="544"/>
      <c r="AX17" s="543" t="str">
        <f>'Начальные данные'!U92</f>
        <v>-</v>
      </c>
      <c r="AY17" s="544"/>
      <c r="AZ17" s="543" t="str">
        <f>'Начальные данные'!W92</f>
        <v>-</v>
      </c>
      <c r="BA17" s="544"/>
      <c r="BB17" s="543" t="str">
        <f>'Начальные данные'!Y92</f>
        <v>-</v>
      </c>
      <c r="BC17" s="544"/>
      <c r="BD17" s="543" t="str">
        <f>'Начальные данные'!AA92</f>
        <v>-</v>
      </c>
      <c r="BE17" s="644"/>
      <c r="BF17" s="544"/>
      <c r="BG17" s="543" t="str">
        <f>'Начальные данные'!AD92</f>
        <v>-</v>
      </c>
      <c r="BH17" s="584"/>
    </row>
    <row r="18" spans="2:60" ht="17.100000000000001" customHeight="1" thickTop="1" thickBot="1" x14ac:dyDescent="0.3">
      <c r="B18" s="620" t="s">
        <v>33</v>
      </c>
      <c r="C18" s="372"/>
      <c r="D18" s="372"/>
      <c r="E18" s="372"/>
      <c r="F18" s="372"/>
      <c r="G18" s="275">
        <f>'Начальные данные'!G21</f>
        <v>4</v>
      </c>
      <c r="H18" s="275"/>
      <c r="I18" s="275"/>
      <c r="J18" s="275"/>
      <c r="K18" s="275"/>
      <c r="L18" s="297"/>
      <c r="M18" s="6"/>
      <c r="N18" s="315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523"/>
      <c r="AD18" s="31"/>
      <c r="AE18" s="527" t="s">
        <v>71</v>
      </c>
      <c r="AF18" s="528"/>
      <c r="AG18" s="528"/>
      <c r="AH18" s="528"/>
      <c r="AI18" s="528"/>
      <c r="AJ18" s="528"/>
      <c r="AK18" s="528"/>
      <c r="AL18" s="528"/>
      <c r="AM18" s="528"/>
      <c r="AN18" s="528"/>
      <c r="AO18" s="528"/>
      <c r="AP18" s="528"/>
      <c r="AQ18" s="529"/>
      <c r="AR18" s="529"/>
      <c r="AS18" s="529"/>
      <c r="AT18" s="529"/>
      <c r="AU18" s="529"/>
      <c r="AV18" s="529"/>
      <c r="AW18" s="529"/>
      <c r="AX18" s="529"/>
      <c r="AY18" s="529"/>
      <c r="AZ18" s="529"/>
      <c r="BA18" s="529"/>
      <c r="BB18" s="529"/>
      <c r="BC18" s="529"/>
      <c r="BD18" s="529"/>
      <c r="BE18" s="529"/>
      <c r="BF18" s="529"/>
      <c r="BG18" s="529"/>
      <c r="BH18" s="627"/>
    </row>
    <row r="19" spans="2:60" ht="17.100000000000001" customHeight="1" thickBot="1" x14ac:dyDescent="0.3">
      <c r="B19" s="623"/>
      <c r="C19" s="374"/>
      <c r="D19" s="374"/>
      <c r="E19" s="374"/>
      <c r="F19" s="374"/>
      <c r="G19" s="278"/>
      <c r="H19" s="278"/>
      <c r="I19" s="278"/>
      <c r="J19" s="278"/>
      <c r="K19" s="278"/>
      <c r="L19" s="323"/>
      <c r="M19" s="6"/>
      <c r="N19" s="315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523"/>
      <c r="AD19" s="31"/>
      <c r="AE19" s="531" t="s">
        <v>72</v>
      </c>
      <c r="AF19" s="294"/>
      <c r="AG19" s="294"/>
      <c r="AH19" s="294"/>
      <c r="AI19" s="294"/>
      <c r="AJ19" s="556" t="e">
        <f>'Начальные данные'!#REF!</f>
        <v>#REF!</v>
      </c>
      <c r="AK19" s="635"/>
      <c r="AL19" s="635"/>
      <c r="AM19" s="635"/>
      <c r="AN19" s="635"/>
      <c r="AO19" s="635"/>
      <c r="AP19" s="636"/>
      <c r="AQ19" s="6"/>
      <c r="AR19" s="309" t="s">
        <v>63</v>
      </c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521"/>
    </row>
    <row r="20" spans="2:60" ht="17.100000000000001" customHeight="1" thickBot="1" x14ac:dyDescent="0.3">
      <c r="B20" s="551" t="s">
        <v>34</v>
      </c>
      <c r="C20" s="552"/>
      <c r="D20" s="552"/>
      <c r="E20" s="552"/>
      <c r="F20" s="552"/>
      <c r="G20" s="547" t="str">
        <f>'Начальные данные'!G23</f>
        <v>Одиночное</v>
      </c>
      <c r="H20" s="547"/>
      <c r="I20" s="547"/>
      <c r="J20" s="547"/>
      <c r="K20" s="547"/>
      <c r="L20" s="548"/>
      <c r="M20" s="6"/>
      <c r="N20" s="315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523"/>
      <c r="AD20" s="31"/>
      <c r="AE20" s="534"/>
      <c r="AF20" s="300"/>
      <c r="AG20" s="300"/>
      <c r="AH20" s="300"/>
      <c r="AI20" s="300"/>
      <c r="AJ20" s="637"/>
      <c r="AK20" s="638"/>
      <c r="AL20" s="638"/>
      <c r="AM20" s="638"/>
      <c r="AN20" s="638"/>
      <c r="AO20" s="638"/>
      <c r="AP20" s="639"/>
      <c r="AQ20" s="6"/>
      <c r="AR20" s="312" t="e">
        <f>'Начальные данные'!#REF!</f>
        <v>#REF!</v>
      </c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522"/>
    </row>
    <row r="21" spans="2:60" ht="17.100000000000001" customHeight="1" thickBot="1" x14ac:dyDescent="0.3">
      <c r="B21" s="634"/>
      <c r="C21" s="296"/>
      <c r="D21" s="296"/>
      <c r="E21" s="296"/>
      <c r="F21" s="296"/>
      <c r="G21" s="270"/>
      <c r="H21" s="270"/>
      <c r="I21" s="270"/>
      <c r="J21" s="270"/>
      <c r="K21" s="270"/>
      <c r="L21" s="298"/>
      <c r="M21" s="6"/>
      <c r="N21" s="315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523"/>
      <c r="AD21" s="31"/>
      <c r="AE21" s="640" t="s">
        <v>73</v>
      </c>
      <c r="AF21" s="641"/>
      <c r="AG21" s="641"/>
      <c r="AH21" s="641"/>
      <c r="AI21" s="641"/>
      <c r="AJ21" s="335" t="e">
        <f>'Начальные данные'!#REF!</f>
        <v>#REF!</v>
      </c>
      <c r="AK21" s="336"/>
      <c r="AL21" s="336"/>
      <c r="AM21" s="313" t="s">
        <v>126</v>
      </c>
      <c r="AN21" s="339" t="e">
        <f>'Начальные данные'!#REF!</f>
        <v>#REF!</v>
      </c>
      <c r="AO21" s="339"/>
      <c r="AP21" s="340"/>
      <c r="AQ21" s="6"/>
      <c r="AR21" s="315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523"/>
    </row>
    <row r="22" spans="2:60" ht="17.100000000000001" customHeight="1" thickBot="1" x14ac:dyDescent="0.3">
      <c r="B22" s="620" t="s">
        <v>5</v>
      </c>
      <c r="C22" s="372"/>
      <c r="D22" s="372"/>
      <c r="E22" s="372"/>
      <c r="F22" s="372"/>
      <c r="G22" s="275" t="str">
        <f>'Начальные данные'!X12</f>
        <v>-</v>
      </c>
      <c r="H22" s="275"/>
      <c r="I22" s="275"/>
      <c r="J22" s="275"/>
      <c r="K22" s="275"/>
      <c r="L22" s="297"/>
      <c r="M22" s="6"/>
      <c r="N22" s="315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523"/>
      <c r="AD22" s="31"/>
      <c r="AE22" s="642"/>
      <c r="AF22" s="643"/>
      <c r="AG22" s="643"/>
      <c r="AH22" s="643"/>
      <c r="AI22" s="643"/>
      <c r="AJ22" s="660"/>
      <c r="AK22" s="661"/>
      <c r="AL22" s="661"/>
      <c r="AM22" s="525"/>
      <c r="AN22" s="662"/>
      <c r="AO22" s="662"/>
      <c r="AP22" s="663"/>
      <c r="AQ22" s="13"/>
      <c r="AR22" s="524"/>
      <c r="AS22" s="525"/>
      <c r="AT22" s="525"/>
      <c r="AU22" s="525"/>
      <c r="AV22" s="525"/>
      <c r="AW22" s="525"/>
      <c r="AX22" s="525"/>
      <c r="AY22" s="525"/>
      <c r="AZ22" s="525"/>
      <c r="BA22" s="525"/>
      <c r="BB22" s="525"/>
      <c r="BC22" s="525"/>
      <c r="BD22" s="525"/>
      <c r="BE22" s="525"/>
      <c r="BF22" s="525"/>
      <c r="BG22" s="525"/>
      <c r="BH22" s="526"/>
    </row>
    <row r="23" spans="2:60" ht="17.100000000000001" customHeight="1" thickTop="1" thickBot="1" x14ac:dyDescent="0.3">
      <c r="B23" s="623"/>
      <c r="C23" s="374"/>
      <c r="D23" s="374"/>
      <c r="E23" s="374"/>
      <c r="F23" s="374"/>
      <c r="G23" s="278"/>
      <c r="H23" s="278"/>
      <c r="I23" s="278"/>
      <c r="J23" s="278"/>
      <c r="K23" s="278"/>
      <c r="L23" s="323"/>
      <c r="M23" s="6"/>
      <c r="N23" s="318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538"/>
      <c r="AD23" s="31"/>
      <c r="AE23" s="527" t="s">
        <v>83</v>
      </c>
      <c r="AF23" s="528"/>
      <c r="AG23" s="528"/>
      <c r="AH23" s="528"/>
      <c r="AI23" s="528"/>
      <c r="AJ23" s="528"/>
      <c r="AK23" s="528"/>
      <c r="AL23" s="528"/>
      <c r="AM23" s="528"/>
      <c r="AN23" s="528"/>
      <c r="AO23" s="528"/>
      <c r="AP23" s="528"/>
      <c r="AQ23" s="529"/>
      <c r="AR23" s="528"/>
      <c r="AS23" s="528"/>
      <c r="AT23" s="528"/>
      <c r="AU23" s="528"/>
      <c r="AV23" s="528"/>
      <c r="AW23" s="528"/>
      <c r="AX23" s="528"/>
      <c r="AY23" s="528"/>
      <c r="AZ23" s="528"/>
      <c r="BA23" s="528"/>
      <c r="BB23" s="528"/>
      <c r="BC23" s="528"/>
      <c r="BD23" s="528"/>
      <c r="BE23" s="528"/>
      <c r="BF23" s="528"/>
      <c r="BG23" s="528"/>
      <c r="BH23" s="530"/>
    </row>
    <row r="24" spans="2:60" ht="17.100000000000001" customHeight="1" thickBot="1" x14ac:dyDescent="0.3">
      <c r="B24" s="1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16"/>
      <c r="AE24" s="531" t="s">
        <v>84</v>
      </c>
      <c r="AF24" s="294"/>
      <c r="AG24" s="294"/>
      <c r="AH24" s="294"/>
      <c r="AI24" s="294"/>
      <c r="AJ24" s="275" t="s">
        <v>134</v>
      </c>
      <c r="AK24" s="275"/>
      <c r="AL24" s="275"/>
      <c r="AM24" s="275"/>
      <c r="AN24" s="275"/>
      <c r="AO24" s="275"/>
      <c r="AP24" s="297"/>
      <c r="AQ24" s="6"/>
      <c r="AR24" s="553" t="s">
        <v>91</v>
      </c>
      <c r="AS24" s="554"/>
      <c r="AT24" s="554"/>
      <c r="AU24" s="554"/>
      <c r="AV24" s="554"/>
      <c r="AW24" s="554"/>
      <c r="AX24" s="554"/>
      <c r="AY24" s="554"/>
      <c r="AZ24" s="554"/>
      <c r="BA24" s="554"/>
      <c r="BB24" s="554"/>
      <c r="BC24" s="554"/>
      <c r="BD24" s="554"/>
      <c r="BE24" s="554"/>
      <c r="BF24" s="554"/>
      <c r="BG24" s="554"/>
      <c r="BH24" s="555"/>
    </row>
    <row r="25" spans="2:60" ht="17.100000000000001" customHeight="1" x14ac:dyDescent="0.25">
      <c r="B25" s="613" t="s">
        <v>82</v>
      </c>
      <c r="C25" s="158"/>
      <c r="D25" s="576"/>
      <c r="E25" s="36" t="str">
        <f>'Начальные данные'!E27</f>
        <v>-</v>
      </c>
      <c r="F25" s="36">
        <f>'Начальные данные'!F27</f>
        <v>1</v>
      </c>
      <c r="G25" s="36">
        <f>'Начальные данные'!G27</f>
        <v>2</v>
      </c>
      <c r="H25" s="36">
        <f>'Начальные данные'!H27</f>
        <v>3</v>
      </c>
      <c r="I25" s="36">
        <f>'Начальные данные'!I27</f>
        <v>4</v>
      </c>
      <c r="J25" s="36" t="str">
        <f>'Начальные данные'!K27</f>
        <v>-</v>
      </c>
      <c r="K25" s="36" t="str">
        <f>'Начальные данные'!L27</f>
        <v>-</v>
      </c>
      <c r="L25" s="36" t="str">
        <f>'Начальные данные'!M27</f>
        <v>-</v>
      </c>
      <c r="M25" s="36" t="str">
        <f>'Начальные данные'!N27</f>
        <v>-</v>
      </c>
      <c r="N25" s="36" t="str">
        <f>'Начальные данные'!O27</f>
        <v>-</v>
      </c>
      <c r="O25" s="36" t="str">
        <f>'Начальные данные'!P27</f>
        <v>-</v>
      </c>
      <c r="P25" s="36" t="str">
        <f>'Начальные данные'!Q27</f>
        <v>-</v>
      </c>
      <c r="Q25" s="36" t="str">
        <f>'Начальные данные'!R27</f>
        <v>-</v>
      </c>
      <c r="R25" s="36" t="str">
        <f>'Начальные данные'!S27</f>
        <v>-</v>
      </c>
      <c r="S25" s="36" t="str">
        <f>'Начальные данные'!T27</f>
        <v>-</v>
      </c>
      <c r="T25" s="36" t="str">
        <f>'Начальные данные'!U27</f>
        <v>-</v>
      </c>
      <c r="U25" s="36" t="str">
        <f>'Начальные данные'!V27</f>
        <v>-</v>
      </c>
      <c r="V25" s="36" t="str">
        <f>'Начальные данные'!W27</f>
        <v>-</v>
      </c>
      <c r="W25" s="36" t="str">
        <f>'Начальные данные'!X27</f>
        <v>-</v>
      </c>
      <c r="X25" s="36" t="str">
        <f>'Начальные данные'!Y27</f>
        <v>-</v>
      </c>
      <c r="Y25" s="36" t="str">
        <f>'Начальные данные'!Z27</f>
        <v>-</v>
      </c>
      <c r="Z25" s="36" t="str">
        <f>'Начальные данные'!AA27</f>
        <v>-</v>
      </c>
      <c r="AA25" s="36" t="str">
        <f>'Начальные данные'!AC27</f>
        <v>-</v>
      </c>
      <c r="AB25" s="36" t="str">
        <f>'Начальные данные'!AD27</f>
        <v>-</v>
      </c>
      <c r="AC25" s="37" t="str">
        <f>'Начальные данные'!AE27</f>
        <v>-</v>
      </c>
      <c r="AD25" s="31"/>
      <c r="AE25" s="532"/>
      <c r="AF25" s="533"/>
      <c r="AG25" s="533"/>
      <c r="AH25" s="533"/>
      <c r="AI25" s="533"/>
      <c r="AJ25" s="533" t="s">
        <v>125</v>
      </c>
      <c r="AK25" s="533"/>
      <c r="AL25" s="533"/>
      <c r="AM25" s="533"/>
      <c r="AN25" s="533"/>
      <c r="AO25" s="533"/>
      <c r="AP25" s="535"/>
      <c r="AQ25" s="6"/>
      <c r="AR25" s="282" t="s">
        <v>92</v>
      </c>
      <c r="AS25" s="275"/>
      <c r="AT25" s="275"/>
      <c r="AU25" s="275"/>
      <c r="AV25" s="275"/>
      <c r="AW25" s="275"/>
      <c r="AX25" s="275"/>
      <c r="AY25" s="275"/>
      <c r="AZ25" s="275"/>
      <c r="BA25" s="275" t="s">
        <v>93</v>
      </c>
      <c r="BB25" s="275"/>
      <c r="BC25" s="275" t="s">
        <v>95</v>
      </c>
      <c r="BD25" s="275"/>
      <c r="BE25" s="287" t="s">
        <v>129</v>
      </c>
      <c r="BF25" s="288"/>
      <c r="BG25" s="288"/>
      <c r="BH25" s="649"/>
    </row>
    <row r="26" spans="2:60" ht="21" customHeight="1" thickBot="1" x14ac:dyDescent="0.3">
      <c r="B26" s="629"/>
      <c r="C26" s="630"/>
      <c r="D26" s="631"/>
      <c r="E26" s="39" t="str">
        <f>'Начальные данные'!E28</f>
        <v>-</v>
      </c>
      <c r="F26" s="39" t="str">
        <f>'Начальные данные'!F28</f>
        <v>-</v>
      </c>
      <c r="G26" s="39" t="str">
        <f>'Начальные данные'!G28</f>
        <v>-</v>
      </c>
      <c r="H26" s="39" t="str">
        <f>'Начальные данные'!H28</f>
        <v>-</v>
      </c>
      <c r="I26" s="39" t="str">
        <f>'Начальные данные'!I28</f>
        <v>-</v>
      </c>
      <c r="J26" s="39" t="str">
        <f>'Начальные данные'!K28</f>
        <v>-</v>
      </c>
      <c r="K26" s="39" t="str">
        <f>'Начальные данные'!L28</f>
        <v>-</v>
      </c>
      <c r="L26" s="39" t="str">
        <f>'Начальные данные'!M28</f>
        <v>-</v>
      </c>
      <c r="M26" s="39" t="str">
        <f>'Начальные данные'!N28</f>
        <v>-</v>
      </c>
      <c r="N26" s="39" t="str">
        <f>'Начальные данные'!O28</f>
        <v>-</v>
      </c>
      <c r="O26" s="39" t="str">
        <f>'Начальные данные'!P28</f>
        <v>-</v>
      </c>
      <c r="P26" s="39" t="str">
        <f>'Начальные данные'!Q28</f>
        <v>-</v>
      </c>
      <c r="Q26" s="39" t="str">
        <f>'Начальные данные'!R28</f>
        <v>-</v>
      </c>
      <c r="R26" s="39" t="str">
        <f>'Начальные данные'!S28</f>
        <v>-</v>
      </c>
      <c r="S26" s="39" t="str">
        <f>'Начальные данные'!T28</f>
        <v>-</v>
      </c>
      <c r="T26" s="39" t="str">
        <f>'Начальные данные'!U28</f>
        <v>-</v>
      </c>
      <c r="U26" s="39" t="str">
        <f>'Начальные данные'!V28</f>
        <v>-</v>
      </c>
      <c r="V26" s="39" t="str">
        <f>'Начальные данные'!W28</f>
        <v>-</v>
      </c>
      <c r="W26" s="39" t="str">
        <f>'Начальные данные'!X28</f>
        <v>-</v>
      </c>
      <c r="X26" s="39" t="str">
        <f>'Начальные данные'!Y28</f>
        <v>-</v>
      </c>
      <c r="Y26" s="39" t="str">
        <f>'Начальные данные'!Z28</f>
        <v>-</v>
      </c>
      <c r="Z26" s="39" t="str">
        <f>'Начальные данные'!AA28</f>
        <v>-</v>
      </c>
      <c r="AA26" s="39" t="str">
        <f>'Начальные данные'!AC28</f>
        <v>-</v>
      </c>
      <c r="AB26" s="39" t="str">
        <f>'Начальные данные'!AD28</f>
        <v>-</v>
      </c>
      <c r="AC26" s="40" t="str">
        <f>'Начальные данные'!AE28</f>
        <v>-</v>
      </c>
      <c r="AE26" s="534"/>
      <c r="AF26" s="300"/>
      <c r="AG26" s="300"/>
      <c r="AH26" s="300"/>
      <c r="AI26" s="300"/>
      <c r="AJ26" s="300" t="s">
        <v>85</v>
      </c>
      <c r="AK26" s="300"/>
      <c r="AL26" s="300"/>
      <c r="AM26" s="300"/>
      <c r="AN26" s="300"/>
      <c r="AO26" s="300">
        <v>900</v>
      </c>
      <c r="AP26" s="308"/>
      <c r="AQ26" s="6"/>
      <c r="AR26" s="601"/>
      <c r="AS26" s="542"/>
      <c r="AT26" s="542"/>
      <c r="AU26" s="542"/>
      <c r="AV26" s="542"/>
      <c r="AW26" s="542"/>
      <c r="AX26" s="542"/>
      <c r="AY26" s="542"/>
      <c r="AZ26" s="542"/>
      <c r="BA26" s="542"/>
      <c r="BB26" s="542"/>
      <c r="BC26" s="542" t="s">
        <v>96</v>
      </c>
      <c r="BD26" s="542"/>
      <c r="BE26" s="603" t="s">
        <v>118</v>
      </c>
      <c r="BF26" s="650"/>
      <c r="BG26" s="650"/>
      <c r="BH26" s="651"/>
    </row>
    <row r="27" spans="2:60" ht="17.100000000000001" customHeight="1" thickTop="1" thickBot="1" x14ac:dyDescent="0.3">
      <c r="B27" s="527" t="s">
        <v>9</v>
      </c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627"/>
      <c r="AD27" s="19"/>
      <c r="AE27" s="549" t="s">
        <v>86</v>
      </c>
      <c r="AF27" s="93"/>
      <c r="AG27" s="93"/>
      <c r="AH27" s="93"/>
      <c r="AI27" s="93"/>
      <c r="AJ27" s="275" t="s">
        <v>123</v>
      </c>
      <c r="AK27" s="275"/>
      <c r="AL27" s="275"/>
      <c r="AM27" s="275"/>
      <c r="AN27" s="275"/>
      <c r="AO27" s="275"/>
      <c r="AP27" s="297"/>
      <c r="AQ27" s="6"/>
      <c r="AR27" s="601"/>
      <c r="AS27" s="542"/>
      <c r="AT27" s="542"/>
      <c r="AU27" s="542"/>
      <c r="AV27" s="542"/>
      <c r="AW27" s="542"/>
      <c r="AX27" s="542"/>
      <c r="AY27" s="542"/>
      <c r="AZ27" s="542"/>
      <c r="BA27" s="542"/>
      <c r="BB27" s="542"/>
      <c r="BC27" s="542" t="s">
        <v>130</v>
      </c>
      <c r="BD27" s="542"/>
      <c r="BE27" s="603" t="s">
        <v>131</v>
      </c>
      <c r="BF27" s="650"/>
      <c r="BG27" s="650"/>
      <c r="BH27" s="651"/>
    </row>
    <row r="28" spans="2:60" ht="17.100000000000001" customHeight="1" thickBot="1" x14ac:dyDescent="0.3">
      <c r="B28" s="531" t="s">
        <v>8</v>
      </c>
      <c r="C28" s="294"/>
      <c r="D28" s="294"/>
      <c r="E28" s="294"/>
      <c r="F28" s="294"/>
      <c r="G28" s="556" t="str">
        <f>'Начальные данные'!G31</f>
        <v>Стандарт</v>
      </c>
      <c r="H28" s="313"/>
      <c r="I28" s="313"/>
      <c r="J28" s="313"/>
      <c r="K28" s="313"/>
      <c r="L28" s="314"/>
      <c r="M28" s="38"/>
      <c r="N28" s="573" t="s">
        <v>108</v>
      </c>
      <c r="O28" s="302"/>
      <c r="P28" s="302"/>
      <c r="Q28" s="302"/>
      <c r="R28" s="302"/>
      <c r="S28" s="302"/>
      <c r="T28" s="302"/>
      <c r="U28" s="302"/>
      <c r="V28" s="559"/>
      <c r="W28" s="556" t="str">
        <f>'Начальные данные'!X31</f>
        <v>RAL 7032</v>
      </c>
      <c r="X28" s="313"/>
      <c r="Y28" s="313"/>
      <c r="Z28" s="313"/>
      <c r="AA28" s="313"/>
      <c r="AB28" s="313"/>
      <c r="AC28" s="522"/>
      <c r="AD28" s="19"/>
      <c r="AE28" s="550"/>
      <c r="AF28" s="97"/>
      <c r="AG28" s="97"/>
      <c r="AH28" s="97"/>
      <c r="AI28" s="97"/>
      <c r="AJ28" s="278"/>
      <c r="AK28" s="278"/>
      <c r="AL28" s="278"/>
      <c r="AM28" s="278"/>
      <c r="AN28" s="278"/>
      <c r="AO28" s="278"/>
      <c r="AP28" s="323"/>
      <c r="AQ28" s="6"/>
      <c r="AR28" s="601"/>
      <c r="AS28" s="542"/>
      <c r="AT28" s="542"/>
      <c r="AU28" s="542"/>
      <c r="AV28" s="542"/>
      <c r="AW28" s="542"/>
      <c r="AX28" s="542"/>
      <c r="AY28" s="542"/>
      <c r="AZ28" s="542"/>
      <c r="BA28" s="542" t="s">
        <v>94</v>
      </c>
      <c r="BB28" s="542"/>
      <c r="BC28" s="542" t="s">
        <v>95</v>
      </c>
      <c r="BD28" s="542"/>
      <c r="BE28" s="603" t="s">
        <v>118</v>
      </c>
      <c r="BF28" s="650"/>
      <c r="BG28" s="650"/>
      <c r="BH28" s="651"/>
    </row>
    <row r="29" spans="2:60" ht="17.100000000000001" customHeight="1" thickBot="1" x14ac:dyDescent="0.3">
      <c r="B29" s="532"/>
      <c r="C29" s="533"/>
      <c r="D29" s="533"/>
      <c r="E29" s="533"/>
      <c r="F29" s="533"/>
      <c r="G29" s="557"/>
      <c r="H29" s="319"/>
      <c r="I29" s="319"/>
      <c r="J29" s="319"/>
      <c r="K29" s="319"/>
      <c r="L29" s="320"/>
      <c r="M29" s="38"/>
      <c r="N29" s="632"/>
      <c r="O29" s="579"/>
      <c r="P29" s="579"/>
      <c r="Q29" s="579"/>
      <c r="R29" s="579"/>
      <c r="S29" s="579"/>
      <c r="T29" s="579"/>
      <c r="U29" s="579"/>
      <c r="V29" s="580"/>
      <c r="W29" s="562"/>
      <c r="X29" s="563"/>
      <c r="Y29" s="563"/>
      <c r="Z29" s="563"/>
      <c r="AA29" s="563"/>
      <c r="AB29" s="563"/>
      <c r="AC29" s="633"/>
      <c r="AD29" s="19"/>
      <c r="AE29" s="531" t="s">
        <v>87</v>
      </c>
      <c r="AF29" s="294"/>
      <c r="AG29" s="294"/>
      <c r="AH29" s="294"/>
      <c r="AI29" s="294"/>
      <c r="AJ29" s="275" t="s">
        <v>124</v>
      </c>
      <c r="AK29" s="275"/>
      <c r="AL29" s="275"/>
      <c r="AM29" s="275"/>
      <c r="AN29" s="275"/>
      <c r="AO29" s="275"/>
      <c r="AP29" s="297"/>
      <c r="AQ29" s="6"/>
      <c r="AR29" s="601"/>
      <c r="AS29" s="542"/>
      <c r="AT29" s="542"/>
      <c r="AU29" s="542"/>
      <c r="AV29" s="542"/>
      <c r="AW29" s="542"/>
      <c r="AX29" s="542"/>
      <c r="AY29" s="542"/>
      <c r="AZ29" s="542"/>
      <c r="BA29" s="542"/>
      <c r="BB29" s="542"/>
      <c r="BC29" s="542" t="s">
        <v>96</v>
      </c>
      <c r="BD29" s="542"/>
      <c r="BE29" s="283" t="s">
        <v>118</v>
      </c>
      <c r="BF29" s="284"/>
      <c r="BG29" s="284"/>
      <c r="BH29" s="652"/>
    </row>
    <row r="30" spans="2:60" ht="17.100000000000001" customHeight="1" thickBot="1" x14ac:dyDescent="0.3">
      <c r="B30" s="558" t="s">
        <v>4</v>
      </c>
      <c r="C30" s="302"/>
      <c r="D30" s="302"/>
      <c r="E30" s="302"/>
      <c r="F30" s="559"/>
      <c r="G30" s="556" t="str">
        <f>'Начальные данные'!G34</f>
        <v>Не проходная</v>
      </c>
      <c r="H30" s="313"/>
      <c r="I30" s="313"/>
      <c r="J30" s="313"/>
      <c r="K30" s="313"/>
      <c r="L30" s="314"/>
      <c r="M30" s="20"/>
      <c r="N30" s="312" t="s">
        <v>17</v>
      </c>
      <c r="O30" s="313"/>
      <c r="P30" s="313"/>
      <c r="Q30" s="313"/>
      <c r="R30" s="313"/>
      <c r="S30" s="313"/>
      <c r="T30" s="313"/>
      <c r="U30" s="313"/>
      <c r="V30" s="565"/>
      <c r="W30" s="556" t="str">
        <f>'Начальные данные'!X41</f>
        <v>Да</v>
      </c>
      <c r="X30" s="313"/>
      <c r="Y30" s="313"/>
      <c r="Z30" s="313"/>
      <c r="AA30" s="313"/>
      <c r="AB30" s="313"/>
      <c r="AC30" s="522"/>
      <c r="AD30" s="19"/>
      <c r="AE30" s="534"/>
      <c r="AF30" s="300"/>
      <c r="AG30" s="300"/>
      <c r="AH30" s="300"/>
      <c r="AI30" s="300"/>
      <c r="AJ30" s="278"/>
      <c r="AK30" s="278"/>
      <c r="AL30" s="278"/>
      <c r="AM30" s="278"/>
      <c r="AN30" s="278"/>
      <c r="AO30" s="278"/>
      <c r="AP30" s="323"/>
      <c r="AQ30" s="6"/>
      <c r="AR30" s="312" t="s">
        <v>98</v>
      </c>
      <c r="AS30" s="313"/>
      <c r="AT30" s="313"/>
      <c r="AU30" s="313"/>
      <c r="AV30" s="313"/>
      <c r="AW30" s="313"/>
      <c r="AX30" s="313"/>
      <c r="AY30" s="313"/>
      <c r="AZ30" s="565"/>
      <c r="BA30" s="556" t="s">
        <v>97</v>
      </c>
      <c r="BB30" s="565"/>
      <c r="BC30" s="287" t="s">
        <v>95</v>
      </c>
      <c r="BD30" s="289"/>
      <c r="BE30" s="287" t="s">
        <v>132</v>
      </c>
      <c r="BF30" s="288"/>
      <c r="BG30" s="288"/>
      <c r="BH30" s="649"/>
    </row>
    <row r="31" spans="2:60" ht="17.100000000000001" customHeight="1" thickBot="1" x14ac:dyDescent="0.3">
      <c r="B31" s="560"/>
      <c r="C31" s="305"/>
      <c r="D31" s="305"/>
      <c r="E31" s="305"/>
      <c r="F31" s="561"/>
      <c r="G31" s="557"/>
      <c r="H31" s="319"/>
      <c r="I31" s="319"/>
      <c r="J31" s="319"/>
      <c r="K31" s="319"/>
      <c r="L31" s="320"/>
      <c r="M31" s="20"/>
      <c r="N31" s="318"/>
      <c r="O31" s="319"/>
      <c r="P31" s="319"/>
      <c r="Q31" s="319"/>
      <c r="R31" s="319"/>
      <c r="S31" s="319"/>
      <c r="T31" s="319"/>
      <c r="U31" s="319"/>
      <c r="V31" s="575"/>
      <c r="W31" s="557"/>
      <c r="X31" s="319"/>
      <c r="Y31" s="319"/>
      <c r="Z31" s="319"/>
      <c r="AA31" s="319"/>
      <c r="AB31" s="319"/>
      <c r="AC31" s="538"/>
      <c r="AD31" s="19"/>
      <c r="AE31" s="551" t="s">
        <v>88</v>
      </c>
      <c r="AF31" s="552"/>
      <c r="AG31" s="552"/>
      <c r="AH31" s="552"/>
      <c r="AI31" s="552"/>
      <c r="AJ31" s="547" t="s">
        <v>124</v>
      </c>
      <c r="AK31" s="547"/>
      <c r="AL31" s="547"/>
      <c r="AM31" s="547"/>
      <c r="AN31" s="547"/>
      <c r="AO31" s="547"/>
      <c r="AP31" s="548"/>
      <c r="AQ31" s="6"/>
      <c r="AR31" s="315"/>
      <c r="AS31" s="316"/>
      <c r="AT31" s="316"/>
      <c r="AU31" s="316"/>
      <c r="AV31" s="316"/>
      <c r="AW31" s="316"/>
      <c r="AX31" s="316"/>
      <c r="AY31" s="316"/>
      <c r="AZ31" s="567"/>
      <c r="BA31" s="602"/>
      <c r="BB31" s="567"/>
      <c r="BC31" s="603" t="s">
        <v>96</v>
      </c>
      <c r="BD31" s="604"/>
      <c r="BE31" s="603" t="s">
        <v>133</v>
      </c>
      <c r="BF31" s="650"/>
      <c r="BG31" s="650"/>
      <c r="BH31" s="651"/>
    </row>
    <row r="32" spans="2:60" ht="17.100000000000001" customHeight="1" thickBot="1" x14ac:dyDescent="0.3">
      <c r="B32" s="613" t="s">
        <v>43</v>
      </c>
      <c r="C32" s="158"/>
      <c r="D32" s="158"/>
      <c r="E32" s="158"/>
      <c r="F32" s="576"/>
      <c r="G32" s="556">
        <f>'Начальные данные'!G36</f>
        <v>1200</v>
      </c>
      <c r="H32" s="313"/>
      <c r="I32" s="313"/>
      <c r="J32" s="313"/>
      <c r="K32" s="313"/>
      <c r="L32" s="314"/>
      <c r="M32" s="20"/>
      <c r="N32" s="315" t="s">
        <v>13</v>
      </c>
      <c r="O32" s="316"/>
      <c r="P32" s="316"/>
      <c r="Q32" s="316"/>
      <c r="R32" s="316"/>
      <c r="S32" s="316"/>
      <c r="T32" s="316"/>
      <c r="U32" s="316"/>
      <c r="V32" s="567"/>
      <c r="W32" s="279" t="str">
        <f>'Начальные данные'!X34</f>
        <v>Нет</v>
      </c>
      <c r="X32" s="280"/>
      <c r="Y32" s="280"/>
      <c r="Z32" s="280"/>
      <c r="AA32" s="280"/>
      <c r="AB32" s="280"/>
      <c r="AC32" s="628"/>
      <c r="AD32" s="31"/>
      <c r="AE32" s="534"/>
      <c r="AF32" s="300"/>
      <c r="AG32" s="300"/>
      <c r="AH32" s="300"/>
      <c r="AI32" s="300"/>
      <c r="AJ32" s="278"/>
      <c r="AK32" s="278"/>
      <c r="AL32" s="278"/>
      <c r="AM32" s="278"/>
      <c r="AN32" s="278"/>
      <c r="AO32" s="278"/>
      <c r="AP32" s="323"/>
      <c r="AQ32" s="6"/>
      <c r="AR32" s="318"/>
      <c r="AS32" s="319"/>
      <c r="AT32" s="319"/>
      <c r="AU32" s="319"/>
      <c r="AV32" s="319"/>
      <c r="AW32" s="319"/>
      <c r="AX32" s="319"/>
      <c r="AY32" s="319"/>
      <c r="AZ32" s="575"/>
      <c r="BA32" s="557"/>
      <c r="BB32" s="575"/>
      <c r="BC32" s="283" t="s">
        <v>130</v>
      </c>
      <c r="BD32" s="285"/>
      <c r="BE32" s="283" t="s">
        <v>131</v>
      </c>
      <c r="BF32" s="284"/>
      <c r="BG32" s="284"/>
      <c r="BH32" s="652"/>
    </row>
    <row r="33" spans="2:60" ht="17.100000000000001" customHeight="1" thickBot="1" x14ac:dyDescent="0.3">
      <c r="B33" s="614"/>
      <c r="C33" s="161"/>
      <c r="D33" s="161"/>
      <c r="E33" s="161"/>
      <c r="F33" s="577"/>
      <c r="G33" s="557"/>
      <c r="H33" s="319"/>
      <c r="I33" s="319"/>
      <c r="J33" s="319"/>
      <c r="K33" s="319"/>
      <c r="L33" s="320"/>
      <c r="M33" s="6"/>
      <c r="N33" s="318"/>
      <c r="O33" s="319"/>
      <c r="P33" s="319"/>
      <c r="Q33" s="319"/>
      <c r="R33" s="319"/>
      <c r="S33" s="319"/>
      <c r="T33" s="319"/>
      <c r="U33" s="319"/>
      <c r="V33" s="575"/>
      <c r="W33" s="557"/>
      <c r="X33" s="319"/>
      <c r="Y33" s="319"/>
      <c r="Z33" s="319"/>
      <c r="AA33" s="319"/>
      <c r="AB33" s="319"/>
      <c r="AC33" s="538"/>
      <c r="AD33" s="31"/>
      <c r="AE33" s="539" t="s">
        <v>89</v>
      </c>
      <c r="AF33" s="275"/>
      <c r="AG33" s="275"/>
      <c r="AH33" s="275"/>
      <c r="AI33" s="275"/>
      <c r="AJ33" s="275" t="s">
        <v>109</v>
      </c>
      <c r="AK33" s="275"/>
      <c r="AL33" s="275">
        <f>IF(G14=400,"-",CEILING((AJ9-400-145-3300+500+3300+AJ5-2760+3000)/1000,1))</f>
        <v>21</v>
      </c>
      <c r="AM33" s="275"/>
      <c r="AN33" s="275"/>
      <c r="AO33" s="275" t="str">
        <f>IF(G14=400,"-","5шт.")</f>
        <v>5шт.</v>
      </c>
      <c r="AP33" s="297"/>
      <c r="AQ33" s="6"/>
      <c r="AR33" s="312" t="s">
        <v>115</v>
      </c>
      <c r="AS33" s="313"/>
      <c r="AT33" s="313"/>
      <c r="AU33" s="313"/>
      <c r="AV33" s="313"/>
      <c r="AW33" s="313"/>
      <c r="AX33" s="313"/>
      <c r="AY33" s="313"/>
      <c r="AZ33" s="313"/>
      <c r="BA33" s="536" t="e">
        <f>CEILING((AJ9+BA3*4+BF3*4+AJ21*2+AN21*2+G18*2000+'Начальные данные'!#REF!+'Начальные данные'!#REF!+1000+2000)/1000,2)</f>
        <v>#REF!</v>
      </c>
      <c r="BB33" s="313"/>
      <c r="BC33" s="313"/>
      <c r="BD33" s="313"/>
      <c r="BE33" s="313"/>
      <c r="BF33" s="313"/>
      <c r="BG33" s="313"/>
      <c r="BH33" s="522"/>
    </row>
    <row r="34" spans="2:60" ht="17.100000000000001" customHeight="1" thickBot="1" x14ac:dyDescent="0.3">
      <c r="B34" s="558" t="s">
        <v>22</v>
      </c>
      <c r="C34" s="302"/>
      <c r="D34" s="302"/>
      <c r="E34" s="302"/>
      <c r="F34" s="559"/>
      <c r="G34" s="556" t="str">
        <f>'Начальные данные'!G38</f>
        <v>Телескопический</v>
      </c>
      <c r="H34" s="313"/>
      <c r="I34" s="313"/>
      <c r="J34" s="313"/>
      <c r="K34" s="313"/>
      <c r="L34" s="314"/>
      <c r="M34" s="6"/>
      <c r="N34" s="312" t="s">
        <v>15</v>
      </c>
      <c r="O34" s="313"/>
      <c r="P34" s="313"/>
      <c r="Q34" s="313"/>
      <c r="R34" s="313"/>
      <c r="S34" s="313"/>
      <c r="T34" s="313"/>
      <c r="U34" s="313"/>
      <c r="V34" s="565"/>
      <c r="W34" s="556" t="str">
        <f>'Начальные данные'!X36</f>
        <v>Да</v>
      </c>
      <c r="X34" s="313"/>
      <c r="Y34" s="313"/>
      <c r="Z34" s="313"/>
      <c r="AA34" s="313"/>
      <c r="AB34" s="313"/>
      <c r="AC34" s="522"/>
      <c r="AD34" s="31"/>
      <c r="AE34" s="540"/>
      <c r="AF34" s="278"/>
      <c r="AG34" s="278"/>
      <c r="AH34" s="278"/>
      <c r="AI34" s="278"/>
      <c r="AJ34" s="278" t="s">
        <v>110</v>
      </c>
      <c r="AK34" s="278"/>
      <c r="AL34" s="278" t="str">
        <f>IF(G14=400,CEILING((AJ9-400-145-3300+500+3300+AJ5-2760+3000)/1000,1),"-")</f>
        <v>-</v>
      </c>
      <c r="AM34" s="278"/>
      <c r="AN34" s="278"/>
      <c r="AO34" s="278" t="str">
        <f>IF(G14=400,"5шт.","-")</f>
        <v>-</v>
      </c>
      <c r="AP34" s="323"/>
      <c r="AQ34" s="6"/>
      <c r="AR34" s="318"/>
      <c r="AS34" s="319"/>
      <c r="AT34" s="319"/>
      <c r="AU34" s="319"/>
      <c r="AV34" s="319"/>
      <c r="AW34" s="319"/>
      <c r="AX34" s="319"/>
      <c r="AY34" s="319"/>
      <c r="AZ34" s="319"/>
      <c r="BA34" s="537"/>
      <c r="BB34" s="319"/>
      <c r="BC34" s="319"/>
      <c r="BD34" s="319"/>
      <c r="BE34" s="319"/>
      <c r="BF34" s="319"/>
      <c r="BG34" s="319"/>
      <c r="BH34" s="538"/>
    </row>
    <row r="35" spans="2:60" ht="17.100000000000001" customHeight="1" thickBot="1" x14ac:dyDescent="0.35">
      <c r="B35" s="578"/>
      <c r="C35" s="579"/>
      <c r="D35" s="579"/>
      <c r="E35" s="579"/>
      <c r="F35" s="580"/>
      <c r="G35" s="602"/>
      <c r="H35" s="316"/>
      <c r="I35" s="316"/>
      <c r="J35" s="316"/>
      <c r="K35" s="316"/>
      <c r="L35" s="317"/>
      <c r="M35" s="20"/>
      <c r="N35" s="318"/>
      <c r="O35" s="319"/>
      <c r="P35" s="319"/>
      <c r="Q35" s="319"/>
      <c r="R35" s="319"/>
      <c r="S35" s="319"/>
      <c r="T35" s="319"/>
      <c r="U35" s="319"/>
      <c r="V35" s="575"/>
      <c r="W35" s="557"/>
      <c r="X35" s="319"/>
      <c r="Y35" s="319"/>
      <c r="Z35" s="319"/>
      <c r="AA35" s="319"/>
      <c r="AB35" s="319"/>
      <c r="AC35" s="538"/>
      <c r="AD35" s="31"/>
      <c r="AE35" s="539" t="s">
        <v>90</v>
      </c>
      <c r="AF35" s="275"/>
      <c r="AG35" s="275"/>
      <c r="AH35" s="275"/>
      <c r="AI35" s="275"/>
      <c r="AJ35" s="275" t="s">
        <v>110</v>
      </c>
      <c r="AK35" s="275"/>
      <c r="AL35" s="275" t="str">
        <f>IF(AJ27="OL-35","-",CEILING((AJ9-470+250+550+760)*2/1000+3,1))</f>
        <v>-</v>
      </c>
      <c r="AM35" s="275"/>
      <c r="AN35" s="275"/>
      <c r="AO35" s="275" t="str">
        <f>IF(AJ27="OL-35","-","1шт.")</f>
        <v>-</v>
      </c>
      <c r="AP35" s="600"/>
      <c r="AQ35" s="6"/>
      <c r="AR35" s="597" t="s">
        <v>63</v>
      </c>
      <c r="AS35" s="598"/>
      <c r="AT35" s="598"/>
      <c r="AU35" s="598"/>
      <c r="AV35" s="598"/>
      <c r="AW35" s="598"/>
      <c r="AX35" s="598"/>
      <c r="AY35" s="598"/>
      <c r="AZ35" s="598"/>
      <c r="BA35" s="598"/>
      <c r="BB35" s="598"/>
      <c r="BC35" s="598"/>
      <c r="BD35" s="598"/>
      <c r="BE35" s="598"/>
      <c r="BF35" s="598"/>
      <c r="BG35" s="598"/>
      <c r="BH35" s="599"/>
    </row>
    <row r="36" spans="2:60" ht="17.100000000000001" customHeight="1" x14ac:dyDescent="0.25">
      <c r="B36" s="620" t="s">
        <v>113</v>
      </c>
      <c r="C36" s="372"/>
      <c r="D36" s="372"/>
      <c r="E36" s="372"/>
      <c r="F36" s="372"/>
      <c r="G36" s="301" t="str">
        <f>'Начальные данные'!G40</f>
        <v>350 мм. в сторону от противовеса</v>
      </c>
      <c r="H36" s="302"/>
      <c r="I36" s="302"/>
      <c r="J36" s="302"/>
      <c r="K36" s="302"/>
      <c r="L36" s="303"/>
      <c r="M36" s="20"/>
      <c r="N36" s="573" t="s">
        <v>55</v>
      </c>
      <c r="O36" s="302"/>
      <c r="P36" s="302"/>
      <c r="Q36" s="302"/>
      <c r="R36" s="302"/>
      <c r="S36" s="302"/>
      <c r="T36" s="302"/>
      <c r="U36" s="302"/>
      <c r="V36" s="559"/>
      <c r="W36" s="556" t="str">
        <f>'Начальные данные'!X38</f>
        <v>-</v>
      </c>
      <c r="X36" s="313"/>
      <c r="Y36" s="313"/>
      <c r="Z36" s="313"/>
      <c r="AA36" s="313"/>
      <c r="AB36" s="313"/>
      <c r="AC36" s="522"/>
      <c r="AD36" s="31"/>
      <c r="AE36" s="541"/>
      <c r="AF36" s="542"/>
      <c r="AG36" s="542"/>
      <c r="AH36" s="542"/>
      <c r="AI36" s="542"/>
      <c r="AJ36" s="542" t="s">
        <v>111</v>
      </c>
      <c r="AK36" s="542"/>
      <c r="AL36" s="542">
        <f>IF(AJ27="OL-35",CEILING((AJ9-470+250+550+760)*2/1000+3,1),"-")</f>
        <v>40</v>
      </c>
      <c r="AM36" s="542"/>
      <c r="AN36" s="542"/>
      <c r="AO36" s="542" t="str">
        <f>IF(AJ27="OL-35","1шт.","-")</f>
        <v>1шт.</v>
      </c>
      <c r="AP36" s="546"/>
      <c r="AQ36" s="6"/>
      <c r="AR36" s="312" t="s">
        <v>118</v>
      </c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522"/>
    </row>
    <row r="37" spans="2:60" ht="17.100000000000001" customHeight="1" thickBot="1" x14ac:dyDescent="0.3">
      <c r="B37" s="621"/>
      <c r="C37" s="622"/>
      <c r="D37" s="622"/>
      <c r="E37" s="622"/>
      <c r="F37" s="622"/>
      <c r="G37" s="624"/>
      <c r="H37" s="579"/>
      <c r="I37" s="579"/>
      <c r="J37" s="579"/>
      <c r="K37" s="579"/>
      <c r="L37" s="625"/>
      <c r="M37" s="20"/>
      <c r="N37" s="574"/>
      <c r="O37" s="305"/>
      <c r="P37" s="305"/>
      <c r="Q37" s="305"/>
      <c r="R37" s="305"/>
      <c r="S37" s="305"/>
      <c r="T37" s="305"/>
      <c r="U37" s="305"/>
      <c r="V37" s="561"/>
      <c r="W37" s="557"/>
      <c r="X37" s="319"/>
      <c r="Y37" s="319"/>
      <c r="Z37" s="319"/>
      <c r="AA37" s="319"/>
      <c r="AB37" s="319"/>
      <c r="AC37" s="538"/>
      <c r="AD37" s="31"/>
      <c r="AE37" s="543"/>
      <c r="AF37" s="544"/>
      <c r="AG37" s="544"/>
      <c r="AH37" s="544"/>
      <c r="AI37" s="544"/>
      <c r="AJ37" s="544" t="s">
        <v>118</v>
      </c>
      <c r="AK37" s="544"/>
      <c r="AL37" s="544" t="s">
        <v>118</v>
      </c>
      <c r="AM37" s="544"/>
      <c r="AN37" s="544"/>
      <c r="AO37" s="544" t="s">
        <v>118</v>
      </c>
      <c r="AP37" s="545"/>
      <c r="AQ37" s="13"/>
      <c r="AR37" s="524"/>
      <c r="AS37" s="525"/>
      <c r="AT37" s="525"/>
      <c r="AU37" s="525"/>
      <c r="AV37" s="525"/>
      <c r="AW37" s="525"/>
      <c r="AX37" s="525"/>
      <c r="AY37" s="525"/>
      <c r="AZ37" s="525"/>
      <c r="BA37" s="525"/>
      <c r="BB37" s="525"/>
      <c r="BC37" s="525"/>
      <c r="BD37" s="525"/>
      <c r="BE37" s="525"/>
      <c r="BF37" s="525"/>
      <c r="BG37" s="525"/>
      <c r="BH37" s="526"/>
    </row>
    <row r="38" spans="2:60" ht="17.100000000000001" customHeight="1" thickBot="1" x14ac:dyDescent="0.3">
      <c r="B38" s="623"/>
      <c r="C38" s="374"/>
      <c r="D38" s="374"/>
      <c r="E38" s="374"/>
      <c r="F38" s="374"/>
      <c r="G38" s="304"/>
      <c r="H38" s="305"/>
      <c r="I38" s="305"/>
      <c r="J38" s="305"/>
      <c r="K38" s="305"/>
      <c r="L38" s="306"/>
      <c r="M38" s="20"/>
      <c r="N38" s="312" t="s">
        <v>18</v>
      </c>
      <c r="O38" s="313"/>
      <c r="P38" s="313"/>
      <c r="Q38" s="313"/>
      <c r="R38" s="313"/>
      <c r="S38" s="313"/>
      <c r="T38" s="313"/>
      <c r="U38" s="313"/>
      <c r="V38" s="565"/>
      <c r="W38" s="556" t="str">
        <f>'Начальные данные'!X43</f>
        <v>Да</v>
      </c>
      <c r="X38" s="313"/>
      <c r="Y38" s="313"/>
      <c r="Z38" s="313"/>
      <c r="AA38" s="313"/>
      <c r="AB38" s="313"/>
      <c r="AC38" s="522"/>
      <c r="AD38" s="31"/>
      <c r="AE38" s="15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16"/>
    </row>
    <row r="39" spans="2:60" ht="17.100000000000001" customHeight="1" thickBot="1" x14ac:dyDescent="0.3">
      <c r="B39" s="626" t="s">
        <v>14</v>
      </c>
      <c r="C39" s="547"/>
      <c r="D39" s="547"/>
      <c r="E39" s="547"/>
      <c r="F39" s="547"/>
      <c r="G39" s="556" t="str">
        <f>'Начальные данные'!G43</f>
        <v>Стандарт</v>
      </c>
      <c r="H39" s="313"/>
      <c r="I39" s="313"/>
      <c r="J39" s="313"/>
      <c r="K39" s="313"/>
      <c r="L39" s="314"/>
      <c r="M39" s="20"/>
      <c r="N39" s="318"/>
      <c r="O39" s="319"/>
      <c r="P39" s="319"/>
      <c r="Q39" s="319"/>
      <c r="R39" s="319"/>
      <c r="S39" s="319"/>
      <c r="T39" s="319"/>
      <c r="U39" s="319"/>
      <c r="V39" s="575"/>
      <c r="W39" s="557"/>
      <c r="X39" s="319"/>
      <c r="Y39" s="319"/>
      <c r="Z39" s="319"/>
      <c r="AA39" s="319"/>
      <c r="AB39" s="319"/>
      <c r="AC39" s="538"/>
      <c r="AD39" s="31"/>
      <c r="AE39" s="1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16"/>
    </row>
    <row r="40" spans="2:60" ht="17.100000000000001" customHeight="1" thickBot="1" x14ac:dyDescent="0.3">
      <c r="B40" s="540"/>
      <c r="C40" s="278"/>
      <c r="D40" s="278"/>
      <c r="E40" s="278"/>
      <c r="F40" s="278"/>
      <c r="G40" s="557"/>
      <c r="H40" s="319"/>
      <c r="I40" s="319"/>
      <c r="J40" s="319"/>
      <c r="K40" s="319"/>
      <c r="L40" s="320"/>
      <c r="M40" s="20"/>
      <c r="N40" s="312" t="s">
        <v>19</v>
      </c>
      <c r="O40" s="313"/>
      <c r="P40" s="313"/>
      <c r="Q40" s="313"/>
      <c r="R40" s="313"/>
      <c r="S40" s="313"/>
      <c r="T40" s="313"/>
      <c r="U40" s="313"/>
      <c r="V40" s="565"/>
      <c r="W40" s="556" t="str">
        <f>'Начальные данные'!X45</f>
        <v>Да</v>
      </c>
      <c r="X40" s="313"/>
      <c r="Y40" s="313"/>
      <c r="Z40" s="313"/>
      <c r="AA40" s="313"/>
      <c r="AB40" s="313"/>
      <c r="AC40" s="522"/>
      <c r="AD40" s="31"/>
      <c r="AE40" s="15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16"/>
    </row>
    <row r="41" spans="2:60" ht="17.100000000000001" customHeight="1" thickBot="1" x14ac:dyDescent="0.3">
      <c r="B41" s="558" t="s">
        <v>44</v>
      </c>
      <c r="C41" s="302"/>
      <c r="D41" s="302"/>
      <c r="E41" s="302"/>
      <c r="F41" s="559"/>
      <c r="G41" s="556" t="str">
        <f>'Начальные данные'!G45</f>
        <v>RAL 7032</v>
      </c>
      <c r="H41" s="313"/>
      <c r="I41" s="313"/>
      <c r="J41" s="313"/>
      <c r="K41" s="313"/>
      <c r="L41" s="314"/>
      <c r="M41" s="20"/>
      <c r="N41" s="318"/>
      <c r="O41" s="319"/>
      <c r="P41" s="319"/>
      <c r="Q41" s="319"/>
      <c r="R41" s="319"/>
      <c r="S41" s="319"/>
      <c r="T41" s="319"/>
      <c r="U41" s="319"/>
      <c r="V41" s="575"/>
      <c r="W41" s="557"/>
      <c r="X41" s="319"/>
      <c r="Y41" s="319"/>
      <c r="Z41" s="319"/>
      <c r="AA41" s="319"/>
      <c r="AB41" s="319"/>
      <c r="AC41" s="538"/>
      <c r="AD41" s="31"/>
      <c r="AE41" s="15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16"/>
    </row>
    <row r="42" spans="2:60" ht="17.100000000000001" customHeight="1" thickBot="1" x14ac:dyDescent="0.3">
      <c r="B42" s="560"/>
      <c r="C42" s="305"/>
      <c r="D42" s="305"/>
      <c r="E42" s="305"/>
      <c r="F42" s="561"/>
      <c r="G42" s="557"/>
      <c r="H42" s="319"/>
      <c r="I42" s="319"/>
      <c r="J42" s="319"/>
      <c r="K42" s="319"/>
      <c r="L42" s="320"/>
      <c r="M42" s="20"/>
      <c r="N42" s="573" t="s">
        <v>20</v>
      </c>
      <c r="O42" s="302"/>
      <c r="P42" s="302"/>
      <c r="Q42" s="302"/>
      <c r="R42" s="302"/>
      <c r="S42" s="302"/>
      <c r="T42" s="302"/>
      <c r="U42" s="302"/>
      <c r="V42" s="559"/>
      <c r="W42" s="556" t="str">
        <f>'Начальные данные'!X47</f>
        <v>Нет</v>
      </c>
      <c r="X42" s="313"/>
      <c r="Y42" s="313"/>
      <c r="Z42" s="313"/>
      <c r="AA42" s="313"/>
      <c r="AB42" s="313"/>
      <c r="AC42" s="522"/>
      <c r="AD42" s="31"/>
      <c r="AE42" s="15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16"/>
    </row>
    <row r="43" spans="2:60" ht="17.100000000000001" customHeight="1" thickBot="1" x14ac:dyDescent="0.3">
      <c r="B43" s="531" t="s">
        <v>12</v>
      </c>
      <c r="C43" s="294"/>
      <c r="D43" s="294"/>
      <c r="E43" s="294"/>
      <c r="F43" s="294"/>
      <c r="G43" s="556" t="str">
        <f>'Начальные данные'!G48</f>
        <v>RAL 7032</v>
      </c>
      <c r="H43" s="313"/>
      <c r="I43" s="313"/>
      <c r="J43" s="313"/>
      <c r="K43" s="313"/>
      <c r="L43" s="314"/>
      <c r="M43" s="20"/>
      <c r="N43" s="574"/>
      <c r="O43" s="305"/>
      <c r="P43" s="305"/>
      <c r="Q43" s="305"/>
      <c r="R43" s="305"/>
      <c r="S43" s="305"/>
      <c r="T43" s="305"/>
      <c r="U43" s="305"/>
      <c r="V43" s="561"/>
      <c r="W43" s="557"/>
      <c r="X43" s="319"/>
      <c r="Y43" s="319"/>
      <c r="Z43" s="319"/>
      <c r="AA43" s="319"/>
      <c r="AB43" s="319"/>
      <c r="AC43" s="538"/>
      <c r="AD43" s="31"/>
      <c r="AE43" s="15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16"/>
    </row>
    <row r="44" spans="2:60" ht="17.100000000000001" customHeight="1" thickBot="1" x14ac:dyDescent="0.3">
      <c r="B44" s="532"/>
      <c r="C44" s="533"/>
      <c r="D44" s="533"/>
      <c r="E44" s="533"/>
      <c r="F44" s="533"/>
      <c r="G44" s="557"/>
      <c r="H44" s="319"/>
      <c r="I44" s="319"/>
      <c r="J44" s="319"/>
      <c r="K44" s="319"/>
      <c r="L44" s="320"/>
      <c r="M44" s="20"/>
      <c r="N44" s="617" t="s">
        <v>63</v>
      </c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  <c r="AC44" s="619"/>
      <c r="AD44" s="31"/>
      <c r="AE44" s="1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16"/>
    </row>
    <row r="45" spans="2:60" ht="17.100000000000001" customHeight="1" x14ac:dyDescent="0.25">
      <c r="B45" s="531" t="s">
        <v>11</v>
      </c>
      <c r="C45" s="294"/>
      <c r="D45" s="294"/>
      <c r="E45" s="294"/>
      <c r="F45" s="294"/>
      <c r="G45" s="556" t="str">
        <f>'Начальные данные'!G51</f>
        <v>Р/алюмин.</v>
      </c>
      <c r="H45" s="313"/>
      <c r="I45" s="313"/>
      <c r="J45" s="313"/>
      <c r="K45" s="313"/>
      <c r="L45" s="314"/>
      <c r="M45" s="20"/>
      <c r="N45" s="312" t="str">
        <f>'Начальные данные'!O50</f>
        <v>-</v>
      </c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522"/>
      <c r="AD45" s="31"/>
      <c r="AE45" s="15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16"/>
    </row>
    <row r="46" spans="2:60" ht="17.100000000000001" customHeight="1" thickBot="1" x14ac:dyDescent="0.3">
      <c r="B46" s="532"/>
      <c r="C46" s="533"/>
      <c r="D46" s="533"/>
      <c r="E46" s="533"/>
      <c r="F46" s="533"/>
      <c r="G46" s="557"/>
      <c r="H46" s="319"/>
      <c r="I46" s="319"/>
      <c r="J46" s="319"/>
      <c r="K46" s="319"/>
      <c r="L46" s="320"/>
      <c r="M46" s="20"/>
      <c r="N46" s="315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523"/>
      <c r="AE46" s="15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16"/>
    </row>
    <row r="47" spans="2:60" ht="17.100000000000001" customHeight="1" x14ac:dyDescent="0.25">
      <c r="B47" s="531" t="s">
        <v>10</v>
      </c>
      <c r="C47" s="294"/>
      <c r="D47" s="294"/>
      <c r="E47" s="294"/>
      <c r="F47" s="294"/>
      <c r="G47" s="556" t="str">
        <f>'Начальные данные'!G54</f>
        <v>RAL 7032</v>
      </c>
      <c r="H47" s="313"/>
      <c r="I47" s="313"/>
      <c r="J47" s="313"/>
      <c r="K47" s="313"/>
      <c r="L47" s="314"/>
      <c r="M47" s="6"/>
      <c r="N47" s="315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523"/>
      <c r="AD47" s="31"/>
      <c r="AE47" s="15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16"/>
    </row>
    <row r="48" spans="2:60" ht="17.100000000000001" customHeight="1" thickBot="1" x14ac:dyDescent="0.3">
      <c r="B48" s="615"/>
      <c r="C48" s="616"/>
      <c r="D48" s="616"/>
      <c r="E48" s="616"/>
      <c r="F48" s="616"/>
      <c r="G48" s="571"/>
      <c r="H48" s="525"/>
      <c r="I48" s="525"/>
      <c r="J48" s="525"/>
      <c r="K48" s="525"/>
      <c r="L48" s="572"/>
      <c r="M48" s="13"/>
      <c r="N48" s="524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  <c r="AC48" s="526"/>
      <c r="AD48" s="31"/>
      <c r="AE48" s="15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16"/>
    </row>
    <row r="49" spans="2:60" ht="17.100000000000001" customHeight="1" thickTop="1" thickBot="1" x14ac:dyDescent="0.3">
      <c r="B49" s="527" t="s">
        <v>21</v>
      </c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627"/>
      <c r="AD49" s="31"/>
      <c r="AE49" s="15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16"/>
    </row>
    <row r="50" spans="2:60" ht="17.100000000000001" customHeight="1" x14ac:dyDescent="0.25">
      <c r="B50" s="613" t="s">
        <v>43</v>
      </c>
      <c r="C50" s="158"/>
      <c r="D50" s="158"/>
      <c r="E50" s="158"/>
      <c r="F50" s="576"/>
      <c r="G50" s="556">
        <f>'Начальные данные'!G58</f>
        <v>1200</v>
      </c>
      <c r="H50" s="313"/>
      <c r="I50" s="313"/>
      <c r="J50" s="313"/>
      <c r="K50" s="313"/>
      <c r="L50" s="314"/>
      <c r="M50" s="6"/>
      <c r="N50" s="573" t="s">
        <v>105</v>
      </c>
      <c r="O50" s="302"/>
      <c r="P50" s="302"/>
      <c r="Q50" s="302"/>
      <c r="R50" s="302"/>
      <c r="S50" s="302"/>
      <c r="T50" s="302"/>
      <c r="U50" s="302"/>
      <c r="V50" s="559"/>
      <c r="W50" s="556" t="str">
        <f>'Начальные данные'!G74</f>
        <v>RAL 7032</v>
      </c>
      <c r="X50" s="313"/>
      <c r="Y50" s="313"/>
      <c r="Z50" s="313"/>
      <c r="AA50" s="313"/>
      <c r="AB50" s="313"/>
      <c r="AC50" s="522"/>
      <c r="AD50" s="31"/>
      <c r="AE50" s="15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16"/>
    </row>
    <row r="51" spans="2:60" ht="17.100000000000001" customHeight="1" thickBot="1" x14ac:dyDescent="0.3">
      <c r="B51" s="614"/>
      <c r="C51" s="161"/>
      <c r="D51" s="161"/>
      <c r="E51" s="161"/>
      <c r="F51" s="577"/>
      <c r="G51" s="557"/>
      <c r="H51" s="319"/>
      <c r="I51" s="319"/>
      <c r="J51" s="319"/>
      <c r="K51" s="319"/>
      <c r="L51" s="320"/>
      <c r="M51" s="6"/>
      <c r="N51" s="574"/>
      <c r="O51" s="305"/>
      <c r="P51" s="305"/>
      <c r="Q51" s="305"/>
      <c r="R51" s="305"/>
      <c r="S51" s="305"/>
      <c r="T51" s="305"/>
      <c r="U51" s="305"/>
      <c r="V51" s="561"/>
      <c r="W51" s="557"/>
      <c r="X51" s="319"/>
      <c r="Y51" s="319"/>
      <c r="Z51" s="319"/>
      <c r="AA51" s="319"/>
      <c r="AB51" s="319"/>
      <c r="AC51" s="538"/>
      <c r="AD51" s="31"/>
      <c r="AE51" s="1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16"/>
    </row>
    <row r="52" spans="2:60" ht="17.100000000000001" customHeight="1" x14ac:dyDescent="0.25">
      <c r="B52" s="531" t="s">
        <v>22</v>
      </c>
      <c r="C52" s="294"/>
      <c r="D52" s="294"/>
      <c r="E52" s="294"/>
      <c r="F52" s="294"/>
      <c r="G52" s="556" t="str">
        <f>'Начальные данные'!G60</f>
        <v>Телескопический</v>
      </c>
      <c r="H52" s="313"/>
      <c r="I52" s="313"/>
      <c r="J52" s="313"/>
      <c r="K52" s="313"/>
      <c r="L52" s="314"/>
      <c r="M52" s="6"/>
      <c r="N52" s="312" t="s">
        <v>17</v>
      </c>
      <c r="O52" s="313"/>
      <c r="P52" s="313"/>
      <c r="Q52" s="313"/>
      <c r="R52" s="313"/>
      <c r="S52" s="313"/>
      <c r="T52" s="313"/>
      <c r="U52" s="313"/>
      <c r="V52" s="565"/>
      <c r="W52" s="556" t="str">
        <f>'Начальные данные'!X68</f>
        <v>Да</v>
      </c>
      <c r="X52" s="313"/>
      <c r="Y52" s="313"/>
      <c r="Z52" s="313"/>
      <c r="AA52" s="313"/>
      <c r="AB52" s="313"/>
      <c r="AC52" s="522"/>
      <c r="AD52" s="31"/>
      <c r="AE52" s="1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33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16"/>
    </row>
    <row r="53" spans="2:60" ht="17.100000000000001" customHeight="1" thickBot="1" x14ac:dyDescent="0.3">
      <c r="B53" s="532"/>
      <c r="C53" s="533"/>
      <c r="D53" s="533"/>
      <c r="E53" s="533"/>
      <c r="F53" s="533"/>
      <c r="G53" s="557"/>
      <c r="H53" s="319"/>
      <c r="I53" s="319"/>
      <c r="J53" s="319"/>
      <c r="K53" s="319"/>
      <c r="L53" s="320"/>
      <c r="M53" s="6"/>
      <c r="N53" s="318"/>
      <c r="O53" s="319"/>
      <c r="P53" s="319"/>
      <c r="Q53" s="319"/>
      <c r="R53" s="319"/>
      <c r="S53" s="319"/>
      <c r="T53" s="319"/>
      <c r="U53" s="319"/>
      <c r="V53" s="575"/>
      <c r="W53" s="557"/>
      <c r="X53" s="319"/>
      <c r="Y53" s="319"/>
      <c r="Z53" s="319"/>
      <c r="AA53" s="319"/>
      <c r="AB53" s="319"/>
      <c r="AC53" s="538"/>
      <c r="AD53" s="31"/>
      <c r="AE53" s="15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16"/>
    </row>
    <row r="54" spans="2:60" ht="17.100000000000001" customHeight="1" x14ac:dyDescent="0.25">
      <c r="B54" s="558" t="s">
        <v>10</v>
      </c>
      <c r="C54" s="302"/>
      <c r="D54" s="302"/>
      <c r="E54" s="302"/>
      <c r="F54" s="559"/>
      <c r="G54" s="556" t="str">
        <f>'Начальные данные'!G62</f>
        <v>RAL 7032</v>
      </c>
      <c r="H54" s="313"/>
      <c r="I54" s="313"/>
      <c r="J54" s="313"/>
      <c r="K54" s="313"/>
      <c r="L54" s="314"/>
      <c r="M54" s="6"/>
      <c r="N54" s="157" t="s">
        <v>23</v>
      </c>
      <c r="O54" s="158"/>
      <c r="P54" s="158"/>
      <c r="Q54" s="158"/>
      <c r="R54" s="158"/>
      <c r="S54" s="158"/>
      <c r="T54" s="158"/>
      <c r="U54" s="158"/>
      <c r="V54" s="576"/>
      <c r="W54" s="556" t="str">
        <f>'Начальные данные'!X58</f>
        <v>Да</v>
      </c>
      <c r="X54" s="313"/>
      <c r="Y54" s="313"/>
      <c r="Z54" s="313"/>
      <c r="AA54" s="313"/>
      <c r="AB54" s="313"/>
      <c r="AC54" s="522"/>
      <c r="AD54" s="31"/>
      <c r="AE54" s="15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16"/>
    </row>
    <row r="55" spans="2:60" ht="17.100000000000001" customHeight="1" thickBot="1" x14ac:dyDescent="0.3">
      <c r="B55" s="560"/>
      <c r="C55" s="305"/>
      <c r="D55" s="305"/>
      <c r="E55" s="305"/>
      <c r="F55" s="561"/>
      <c r="G55" s="557"/>
      <c r="H55" s="319"/>
      <c r="I55" s="319"/>
      <c r="J55" s="319"/>
      <c r="K55" s="319"/>
      <c r="L55" s="320"/>
      <c r="M55" s="6"/>
      <c r="N55" s="160"/>
      <c r="O55" s="161"/>
      <c r="P55" s="161"/>
      <c r="Q55" s="161"/>
      <c r="R55" s="161"/>
      <c r="S55" s="161"/>
      <c r="T55" s="161"/>
      <c r="U55" s="161"/>
      <c r="V55" s="577"/>
      <c r="W55" s="557"/>
      <c r="X55" s="319"/>
      <c r="Y55" s="319"/>
      <c r="Z55" s="319"/>
      <c r="AA55" s="319"/>
      <c r="AB55" s="319"/>
      <c r="AC55" s="538"/>
      <c r="AD55" s="31"/>
      <c r="AE55" s="15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16"/>
    </row>
    <row r="56" spans="2:60" ht="17.100000000000001" customHeight="1" x14ac:dyDescent="0.25">
      <c r="B56" s="536" t="s">
        <v>52</v>
      </c>
      <c r="C56" s="313"/>
      <c r="D56" s="313"/>
      <c r="E56" s="313"/>
      <c r="F56" s="565"/>
      <c r="G56" s="556" t="str">
        <f>'Начальные данные'!G65</f>
        <v>EI 60</v>
      </c>
      <c r="H56" s="313"/>
      <c r="I56" s="313"/>
      <c r="J56" s="313"/>
      <c r="K56" s="313"/>
      <c r="L56" s="314"/>
      <c r="M56" s="6"/>
      <c r="N56" s="573" t="s">
        <v>99</v>
      </c>
      <c r="O56" s="302"/>
      <c r="P56" s="302"/>
      <c r="Q56" s="302"/>
      <c r="R56" s="302"/>
      <c r="S56" s="302"/>
      <c r="T56" s="302"/>
      <c r="U56" s="302"/>
      <c r="V56" s="559"/>
      <c r="W56" s="556" t="str">
        <f>'Начальные данные'!X63</f>
        <v>Да</v>
      </c>
      <c r="X56" s="313"/>
      <c r="Y56" s="313"/>
      <c r="Z56" s="313"/>
      <c r="AA56" s="313"/>
      <c r="AB56" s="313"/>
      <c r="AC56" s="522"/>
      <c r="AD56" s="31"/>
      <c r="AE56" s="15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16"/>
    </row>
    <row r="57" spans="2:60" ht="17.100000000000001" customHeight="1" thickBot="1" x14ac:dyDescent="0.3">
      <c r="B57" s="566"/>
      <c r="C57" s="316"/>
      <c r="D57" s="316"/>
      <c r="E57" s="316"/>
      <c r="F57" s="567"/>
      <c r="G57" s="562"/>
      <c r="H57" s="563"/>
      <c r="I57" s="563"/>
      <c r="J57" s="563"/>
      <c r="K57" s="563"/>
      <c r="L57" s="564"/>
      <c r="M57" s="6"/>
      <c r="N57" s="574"/>
      <c r="O57" s="305"/>
      <c r="P57" s="305"/>
      <c r="Q57" s="305"/>
      <c r="R57" s="305"/>
      <c r="S57" s="305"/>
      <c r="T57" s="305"/>
      <c r="U57" s="305"/>
      <c r="V57" s="561"/>
      <c r="W57" s="557"/>
      <c r="X57" s="319"/>
      <c r="Y57" s="319"/>
      <c r="Z57" s="319"/>
      <c r="AA57" s="319"/>
      <c r="AB57" s="319"/>
      <c r="AC57" s="538"/>
      <c r="AD57" s="31"/>
      <c r="AE57" s="15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16"/>
    </row>
    <row r="58" spans="2:60" ht="17.100000000000001" customHeight="1" thickBot="1" x14ac:dyDescent="0.3">
      <c r="B58" s="539" t="s">
        <v>50</v>
      </c>
      <c r="C58" s="275"/>
      <c r="D58" s="275"/>
      <c r="E58" s="275"/>
      <c r="F58" s="275"/>
      <c r="G58" s="556" t="str">
        <f>'Начальные данные'!G69</f>
        <v>Да</v>
      </c>
      <c r="H58" s="313"/>
      <c r="I58" s="313"/>
      <c r="J58" s="313"/>
      <c r="K58" s="313"/>
      <c r="L58" s="314"/>
      <c r="M58" s="6"/>
      <c r="N58" s="309" t="s">
        <v>63</v>
      </c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521"/>
      <c r="AD58" s="31"/>
      <c r="AE58" s="15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16"/>
    </row>
    <row r="59" spans="2:60" ht="17.100000000000001" customHeight="1" thickBot="1" x14ac:dyDescent="0.3">
      <c r="B59" s="540"/>
      <c r="C59" s="278"/>
      <c r="D59" s="278"/>
      <c r="E59" s="278"/>
      <c r="F59" s="278"/>
      <c r="G59" s="557"/>
      <c r="H59" s="319"/>
      <c r="I59" s="319"/>
      <c r="J59" s="319"/>
      <c r="K59" s="319"/>
      <c r="L59" s="320"/>
      <c r="M59" s="6"/>
      <c r="N59" s="312" t="str">
        <f>'Начальные данные'!O71</f>
        <v>-</v>
      </c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522"/>
      <c r="AD59" s="31"/>
      <c r="AE59" s="15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16"/>
    </row>
    <row r="60" spans="2:60" ht="17.100000000000001" customHeight="1" x14ac:dyDescent="0.25">
      <c r="B60" s="558" t="s">
        <v>49</v>
      </c>
      <c r="C60" s="302"/>
      <c r="D60" s="302"/>
      <c r="E60" s="302"/>
      <c r="F60" s="559"/>
      <c r="G60" s="556" t="str">
        <f>'Начальные данные'!G71</f>
        <v>ПФ</v>
      </c>
      <c r="H60" s="313"/>
      <c r="I60" s="313"/>
      <c r="J60" s="313"/>
      <c r="K60" s="313"/>
      <c r="L60" s="314"/>
      <c r="M60" s="6"/>
      <c r="N60" s="315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523"/>
      <c r="AD60" s="31"/>
      <c r="AE60" s="15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16"/>
    </row>
    <row r="61" spans="2:60" ht="17.100000000000001" customHeight="1" thickBot="1" x14ac:dyDescent="0.3">
      <c r="B61" s="568"/>
      <c r="C61" s="569"/>
      <c r="D61" s="569"/>
      <c r="E61" s="569"/>
      <c r="F61" s="570"/>
      <c r="G61" s="571"/>
      <c r="H61" s="525"/>
      <c r="I61" s="525"/>
      <c r="J61" s="525"/>
      <c r="K61" s="525"/>
      <c r="L61" s="572"/>
      <c r="M61" s="13"/>
      <c r="N61" s="524"/>
      <c r="O61" s="525"/>
      <c r="P61" s="525"/>
      <c r="Q61" s="525"/>
      <c r="R61" s="525"/>
      <c r="S61" s="525"/>
      <c r="T61" s="525"/>
      <c r="U61" s="525"/>
      <c r="V61" s="525"/>
      <c r="W61" s="525"/>
      <c r="X61" s="525"/>
      <c r="Y61" s="525"/>
      <c r="Z61" s="525"/>
      <c r="AA61" s="525"/>
      <c r="AB61" s="525"/>
      <c r="AC61" s="526"/>
      <c r="AD61" s="31"/>
      <c r="AE61" s="15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16"/>
    </row>
    <row r="62" spans="2:60" ht="15" customHeight="1" thickTop="1" thickBot="1" x14ac:dyDescent="0.3">
      <c r="B62" s="32"/>
      <c r="C62" s="32"/>
      <c r="D62" s="32"/>
      <c r="E62" s="32"/>
      <c r="F62" s="32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E62" s="17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8"/>
    </row>
    <row r="63" spans="2:60" ht="15" customHeight="1" thickTop="1" x14ac:dyDescent="0.25">
      <c r="B63" s="32"/>
      <c r="C63" s="32"/>
      <c r="D63" s="32"/>
      <c r="E63" s="32"/>
      <c r="F63" s="32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E63" s="585" t="s">
        <v>24</v>
      </c>
      <c r="AF63" s="586"/>
      <c r="AG63" s="587"/>
      <c r="AH63" s="589" t="s">
        <v>60</v>
      </c>
      <c r="AI63" s="590"/>
      <c r="AJ63" s="590"/>
      <c r="AK63" s="590"/>
      <c r="AL63" s="590"/>
      <c r="AM63" s="590"/>
      <c r="AN63" s="590"/>
      <c r="AO63" s="590"/>
      <c r="AP63" s="591"/>
      <c r="AQ63" s="14"/>
      <c r="AR63" s="592" t="s">
        <v>25</v>
      </c>
      <c r="AS63" s="593"/>
      <c r="AT63" s="593"/>
      <c r="AU63" s="593"/>
      <c r="AV63" s="593"/>
      <c r="AW63" s="594" t="s">
        <v>61</v>
      </c>
      <c r="AX63" s="595"/>
      <c r="AY63" s="595"/>
      <c r="AZ63" s="595"/>
      <c r="BA63" s="595"/>
      <c r="BB63" s="595"/>
      <c r="BC63" s="595"/>
      <c r="BD63" s="595"/>
      <c r="BE63" s="595"/>
      <c r="BF63" s="595"/>
      <c r="BG63" s="595"/>
      <c r="BH63" s="596"/>
    </row>
    <row r="64" spans="2:60" ht="15" customHeight="1" thickBot="1" x14ac:dyDescent="0.3">
      <c r="B64" s="32"/>
      <c r="C64" s="32"/>
      <c r="D64" s="32"/>
      <c r="E64" s="32"/>
      <c r="F64" s="32"/>
      <c r="G64" s="6"/>
      <c r="H64" s="6"/>
      <c r="I64" s="6"/>
      <c r="J64" s="6"/>
      <c r="K64" s="6"/>
      <c r="L64" s="6"/>
      <c r="M64" s="20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E64" s="588"/>
      <c r="AF64" s="223"/>
      <c r="AG64" s="224"/>
      <c r="AH64" s="304"/>
      <c r="AI64" s="305"/>
      <c r="AJ64" s="305"/>
      <c r="AK64" s="305"/>
      <c r="AL64" s="305"/>
      <c r="AM64" s="305"/>
      <c r="AN64" s="305"/>
      <c r="AO64" s="305"/>
      <c r="AP64" s="306"/>
      <c r="AQ64" s="6"/>
      <c r="AR64" s="277"/>
      <c r="AS64" s="278"/>
      <c r="AT64" s="278"/>
      <c r="AU64" s="278"/>
      <c r="AV64" s="278"/>
      <c r="AW64" s="557"/>
      <c r="AX64" s="319"/>
      <c r="AY64" s="319"/>
      <c r="AZ64" s="319"/>
      <c r="BA64" s="319"/>
      <c r="BB64" s="319"/>
      <c r="BC64" s="319"/>
      <c r="BD64" s="319"/>
      <c r="BE64" s="319"/>
      <c r="BF64" s="319"/>
      <c r="BG64" s="319"/>
      <c r="BH64" s="538"/>
    </row>
    <row r="65" spans="2:60" ht="1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E65" s="15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581" t="s">
        <v>26</v>
      </c>
      <c r="AS65" s="547"/>
      <c r="AT65" s="547"/>
      <c r="AU65" s="547"/>
      <c r="AV65" s="547"/>
      <c r="AW65" s="547"/>
      <c r="AX65" s="547"/>
      <c r="AY65" s="547"/>
      <c r="AZ65" s="547"/>
      <c r="BA65" s="547"/>
      <c r="BB65" s="547"/>
      <c r="BC65" s="547"/>
      <c r="BD65" s="547"/>
      <c r="BE65" s="547"/>
      <c r="BF65" s="547"/>
      <c r="BG65" s="547"/>
      <c r="BH65" s="583"/>
    </row>
    <row r="66" spans="2:60" ht="15" customHeight="1" thickBot="1" x14ac:dyDescent="0.3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E66" s="17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582"/>
      <c r="AS66" s="544"/>
      <c r="AT66" s="544"/>
      <c r="AU66" s="544"/>
      <c r="AV66" s="544"/>
      <c r="AW66" s="544"/>
      <c r="AX66" s="544"/>
      <c r="AY66" s="544"/>
      <c r="AZ66" s="544"/>
      <c r="BA66" s="544"/>
      <c r="BB66" s="544"/>
      <c r="BC66" s="544"/>
      <c r="BD66" s="544"/>
      <c r="BE66" s="544"/>
      <c r="BF66" s="544"/>
      <c r="BG66" s="544"/>
      <c r="BH66" s="584"/>
    </row>
    <row r="67" spans="2:60" ht="15" customHeight="1" thickTop="1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2:60" ht="15" customHeight="1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2:60" ht="1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2:60" ht="15" customHeight="1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2:60" ht="1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2:60" ht="15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2:60" ht="15" customHeight="1" x14ac:dyDescent="0.25"/>
    <row r="74" spans="2:60" ht="15" customHeight="1" x14ac:dyDescent="0.25"/>
    <row r="75" spans="2:60" ht="15" customHeight="1" x14ac:dyDescent="0.25"/>
    <row r="76" spans="2:60" ht="15" customHeight="1" x14ac:dyDescent="0.25"/>
    <row r="77" spans="2:60" ht="15" customHeight="1" x14ac:dyDescent="0.25"/>
    <row r="78" spans="2:60" ht="15" customHeight="1" x14ac:dyDescent="0.25"/>
    <row r="79" spans="2:60" ht="15" customHeight="1" x14ac:dyDescent="0.25"/>
    <row r="80" spans="2:6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</sheetData>
  <mergeCells count="245">
    <mergeCell ref="BE25:BH25"/>
    <mergeCell ref="BE26:BH26"/>
    <mergeCell ref="BE27:BH27"/>
    <mergeCell ref="BE28:BH28"/>
    <mergeCell ref="BE29:BH29"/>
    <mergeCell ref="BE30:BH30"/>
    <mergeCell ref="BE31:BH31"/>
    <mergeCell ref="BE32:BH32"/>
    <mergeCell ref="B7:D8"/>
    <mergeCell ref="E7:AC8"/>
    <mergeCell ref="B9:AC9"/>
    <mergeCell ref="N10:V11"/>
    <mergeCell ref="W10:AC11"/>
    <mergeCell ref="AE7:AI8"/>
    <mergeCell ref="AJ7:AP8"/>
    <mergeCell ref="B32:F33"/>
    <mergeCell ref="G32:L33"/>
    <mergeCell ref="AK14:AM14"/>
    <mergeCell ref="AK15:AM15"/>
    <mergeCell ref="AK16:AM16"/>
    <mergeCell ref="AK17:AM17"/>
    <mergeCell ref="AJ21:AL22"/>
    <mergeCell ref="AM21:AM22"/>
    <mergeCell ref="AN21:AP22"/>
    <mergeCell ref="B2:AC2"/>
    <mergeCell ref="B3:D4"/>
    <mergeCell ref="E3:L4"/>
    <mergeCell ref="N3:S4"/>
    <mergeCell ref="T3:AC4"/>
    <mergeCell ref="B5:D6"/>
    <mergeCell ref="E5:L6"/>
    <mergeCell ref="N5:S6"/>
    <mergeCell ref="T5:AC6"/>
    <mergeCell ref="N16:AC16"/>
    <mergeCell ref="N12:V13"/>
    <mergeCell ref="B14:F15"/>
    <mergeCell ref="N14:V15"/>
    <mergeCell ref="W12:AC13"/>
    <mergeCell ref="W14:AC15"/>
    <mergeCell ref="N17:AC23"/>
    <mergeCell ref="AE11:AI12"/>
    <mergeCell ref="AJ11:AP12"/>
    <mergeCell ref="AP15:AQ15"/>
    <mergeCell ref="AE18:BH18"/>
    <mergeCell ref="AE19:AI20"/>
    <mergeCell ref="AJ19:AP20"/>
    <mergeCell ref="AE21:AI22"/>
    <mergeCell ref="BD17:BF17"/>
    <mergeCell ref="BG17:BH17"/>
    <mergeCell ref="B10:F11"/>
    <mergeCell ref="G10:L11"/>
    <mergeCell ref="B12:F13"/>
    <mergeCell ref="G12:L13"/>
    <mergeCell ref="B16:F17"/>
    <mergeCell ref="G16:L17"/>
    <mergeCell ref="B18:F19"/>
    <mergeCell ref="G18:L19"/>
    <mergeCell ref="B25:D26"/>
    <mergeCell ref="B27:AC27"/>
    <mergeCell ref="B28:F29"/>
    <mergeCell ref="N28:V29"/>
    <mergeCell ref="W28:AC29"/>
    <mergeCell ref="B20:F21"/>
    <mergeCell ref="B22:F23"/>
    <mergeCell ref="G20:L21"/>
    <mergeCell ref="G22:L23"/>
    <mergeCell ref="B39:F40"/>
    <mergeCell ref="N36:V37"/>
    <mergeCell ref="W36:AC37"/>
    <mergeCell ref="B49:AC49"/>
    <mergeCell ref="N50:V51"/>
    <mergeCell ref="N34:V35"/>
    <mergeCell ref="W34:AC35"/>
    <mergeCell ref="B30:F31"/>
    <mergeCell ref="N32:V33"/>
    <mergeCell ref="W32:AC33"/>
    <mergeCell ref="W30:AC31"/>
    <mergeCell ref="G45:L46"/>
    <mergeCell ref="G47:L48"/>
    <mergeCell ref="N45:AC48"/>
    <mergeCell ref="G34:L35"/>
    <mergeCell ref="AR10:BH12"/>
    <mergeCell ref="AR7:AZ8"/>
    <mergeCell ref="BA7:BH8"/>
    <mergeCell ref="AR9:BH9"/>
    <mergeCell ref="AE9:AI10"/>
    <mergeCell ref="AJ9:AP10"/>
    <mergeCell ref="B50:F51"/>
    <mergeCell ref="G50:L51"/>
    <mergeCell ref="B47:F48"/>
    <mergeCell ref="B45:F46"/>
    <mergeCell ref="N42:V43"/>
    <mergeCell ref="N40:V41"/>
    <mergeCell ref="N44:AC44"/>
    <mergeCell ref="W38:AC39"/>
    <mergeCell ref="W40:AC41"/>
    <mergeCell ref="B43:F44"/>
    <mergeCell ref="N38:V39"/>
    <mergeCell ref="B36:F38"/>
    <mergeCell ref="G36:L38"/>
    <mergeCell ref="W42:AC43"/>
    <mergeCell ref="G39:L40"/>
    <mergeCell ref="G43:L44"/>
    <mergeCell ref="B41:F42"/>
    <mergeCell ref="G41:L42"/>
    <mergeCell ref="AE2:BH2"/>
    <mergeCell ref="AE3:AI4"/>
    <mergeCell ref="AJ3:AP4"/>
    <mergeCell ref="AR3:AZ4"/>
    <mergeCell ref="AE5:AI6"/>
    <mergeCell ref="AJ5:AP6"/>
    <mergeCell ref="AR5:AZ6"/>
    <mergeCell ref="BA5:BH6"/>
    <mergeCell ref="BD14:BF14"/>
    <mergeCell ref="BG14:BH14"/>
    <mergeCell ref="AI14:AJ14"/>
    <mergeCell ref="AN14:AO14"/>
    <mergeCell ref="AP14:AQ14"/>
    <mergeCell ref="AR14:AS14"/>
    <mergeCell ref="AT14:AU14"/>
    <mergeCell ref="AV14:AW14"/>
    <mergeCell ref="AX14:AY14"/>
    <mergeCell ref="AZ14:BA14"/>
    <mergeCell ref="AE13:BH13"/>
    <mergeCell ref="AE14:AF14"/>
    <mergeCell ref="AG14:AH14"/>
    <mergeCell ref="BE3:BE4"/>
    <mergeCell ref="BA3:BD4"/>
    <mergeCell ref="BF3:BH4"/>
    <mergeCell ref="AE15:AF15"/>
    <mergeCell ref="AG15:AH15"/>
    <mergeCell ref="AI15:AJ15"/>
    <mergeCell ref="AN15:AO15"/>
    <mergeCell ref="BB15:BC15"/>
    <mergeCell ref="BD15:BF15"/>
    <mergeCell ref="BG15:BH15"/>
    <mergeCell ref="AT15:AU15"/>
    <mergeCell ref="AV15:AW15"/>
    <mergeCell ref="AX15:AY15"/>
    <mergeCell ref="AZ15:BA15"/>
    <mergeCell ref="AI16:AJ16"/>
    <mergeCell ref="AN16:AO16"/>
    <mergeCell ref="AP16:AQ16"/>
    <mergeCell ref="AR16:AS16"/>
    <mergeCell ref="AX17:AY17"/>
    <mergeCell ref="AZ17:BA17"/>
    <mergeCell ref="BB17:BC17"/>
    <mergeCell ref="AR15:AS15"/>
    <mergeCell ref="BB14:BC14"/>
    <mergeCell ref="BC30:BD30"/>
    <mergeCell ref="AR25:AZ29"/>
    <mergeCell ref="BA30:BB32"/>
    <mergeCell ref="BC31:BD31"/>
    <mergeCell ref="BC32:BD32"/>
    <mergeCell ref="BC29:BD29"/>
    <mergeCell ref="AJ29:AP30"/>
    <mergeCell ref="BG16:BH16"/>
    <mergeCell ref="AE17:AF17"/>
    <mergeCell ref="AG17:AH17"/>
    <mergeCell ref="AI17:AJ17"/>
    <mergeCell ref="AN17:AO17"/>
    <mergeCell ref="AP17:AQ17"/>
    <mergeCell ref="AR17:AS17"/>
    <mergeCell ref="AT17:AU17"/>
    <mergeCell ref="AV17:AW17"/>
    <mergeCell ref="AT16:AU16"/>
    <mergeCell ref="AV16:AW16"/>
    <mergeCell ref="AX16:AY16"/>
    <mergeCell ref="AZ16:BA16"/>
    <mergeCell ref="BB16:BC16"/>
    <mergeCell ref="BD16:BF16"/>
    <mergeCell ref="AE16:AF16"/>
    <mergeCell ref="AG16:AH16"/>
    <mergeCell ref="AR65:AV66"/>
    <mergeCell ref="AW65:BH66"/>
    <mergeCell ref="AE63:AG64"/>
    <mergeCell ref="AH63:AP64"/>
    <mergeCell ref="AR63:AV64"/>
    <mergeCell ref="AW63:BH64"/>
    <mergeCell ref="BA25:BB27"/>
    <mergeCell ref="BC27:BD27"/>
    <mergeCell ref="BA28:BB29"/>
    <mergeCell ref="AR30:AZ32"/>
    <mergeCell ref="AR35:BH35"/>
    <mergeCell ref="AJ35:AK35"/>
    <mergeCell ref="AJ33:AK33"/>
    <mergeCell ref="AJ34:AK34"/>
    <mergeCell ref="AJ36:AK36"/>
    <mergeCell ref="AE29:AI30"/>
    <mergeCell ref="BC25:BD25"/>
    <mergeCell ref="BC26:BD26"/>
    <mergeCell ref="BC28:BD28"/>
    <mergeCell ref="AL34:AN34"/>
    <mergeCell ref="AO34:AP34"/>
    <mergeCell ref="AL35:AN35"/>
    <mergeCell ref="AO35:AP35"/>
    <mergeCell ref="AL33:AN33"/>
    <mergeCell ref="G14:L15"/>
    <mergeCell ref="W52:AC53"/>
    <mergeCell ref="B54:F55"/>
    <mergeCell ref="G54:L55"/>
    <mergeCell ref="G56:L57"/>
    <mergeCell ref="B56:F57"/>
    <mergeCell ref="G58:L59"/>
    <mergeCell ref="B60:F61"/>
    <mergeCell ref="G60:L61"/>
    <mergeCell ref="N59:AC61"/>
    <mergeCell ref="N56:V57"/>
    <mergeCell ref="N58:AC58"/>
    <mergeCell ref="N52:V53"/>
    <mergeCell ref="B58:F59"/>
    <mergeCell ref="N54:V55"/>
    <mergeCell ref="G52:L53"/>
    <mergeCell ref="W54:AC55"/>
    <mergeCell ref="W56:AC57"/>
    <mergeCell ref="N30:V31"/>
    <mergeCell ref="B52:F53"/>
    <mergeCell ref="B34:F35"/>
    <mergeCell ref="G28:L29"/>
    <mergeCell ref="G30:L31"/>
    <mergeCell ref="W50:AC51"/>
    <mergeCell ref="AR19:BH19"/>
    <mergeCell ref="AR20:BH22"/>
    <mergeCell ref="AE23:BH23"/>
    <mergeCell ref="AE24:AI26"/>
    <mergeCell ref="AJ25:AP25"/>
    <mergeCell ref="AR36:BH37"/>
    <mergeCell ref="AR33:AZ34"/>
    <mergeCell ref="BA33:BH34"/>
    <mergeCell ref="AE33:AI34"/>
    <mergeCell ref="AE35:AI37"/>
    <mergeCell ref="AJ37:AK37"/>
    <mergeCell ref="AL37:AN37"/>
    <mergeCell ref="AO37:AP37"/>
    <mergeCell ref="AL36:AN36"/>
    <mergeCell ref="AO36:AP36"/>
    <mergeCell ref="AJ31:AP32"/>
    <mergeCell ref="AJ24:AP24"/>
    <mergeCell ref="AJ26:AN26"/>
    <mergeCell ref="AO26:AP26"/>
    <mergeCell ref="AE27:AI28"/>
    <mergeCell ref="AJ27:AP28"/>
    <mergeCell ref="AE31:AI32"/>
    <mergeCell ref="AR24:BH24"/>
    <mergeCell ref="AO33:AP33"/>
  </mergeCells>
  <pageMargins left="0" right="0" top="0" bottom="0" header="0" footer="0"/>
  <pageSetup paperSize="9" scale="75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Опросный лист начальный</vt:lpstr>
      <vt:lpstr>Начальные данные</vt:lpstr>
      <vt:lpstr>в ЭЛЦ</vt:lpstr>
      <vt:lpstr>в ПТО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2025-09-17T02:02:09Z</dcterms:modified>
</cp:coreProperties>
</file>