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40" windowHeight="12255"/>
  </bookViews>
  <sheets>
    <sheet name="ВОР (ВК)" sheetId="1" r:id="rId1"/>
  </sheets>
  <definedNames>
    <definedName name="_xlnm._FilterDatabase" localSheetId="0" hidden="1">'ВОР (ВК)'!$A$3:$K$3</definedName>
    <definedName name="_xlnm.Print_Area" localSheetId="0">'ВОР (ВК)'!$A$1:$E$3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D4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1" i="1"/>
  <c r="E12" i="1"/>
  <c r="E13" i="1"/>
  <c r="E16" i="1"/>
  <c r="E15" i="1"/>
  <c r="E10" i="1"/>
  <c r="E9" i="1"/>
  <c r="E14" i="1"/>
  <c r="E7" i="1"/>
  <c r="E8" i="1"/>
  <c r="E6" i="1"/>
  <c r="E5" i="1"/>
  <c r="E4" i="1" l="1"/>
  <c r="E31" i="1"/>
</calcChain>
</file>

<file path=xl/sharedStrings.xml><?xml version="1.0" encoding="utf-8"?>
<sst xmlns="http://schemas.openxmlformats.org/spreadsheetml/2006/main" count="68" uniqueCount="38">
  <si>
    <t>№ п/п</t>
  </si>
  <si>
    <t>Ед. изм.</t>
  </si>
  <si>
    <t>Наименование работы</t>
  </si>
  <si>
    <t>Приложение №1 к техническому заданию №_______</t>
  </si>
  <si>
    <t>шт</t>
  </si>
  <si>
    <t xml:space="preserve">1. </t>
  </si>
  <si>
    <t>Помещение № 0021</t>
  </si>
  <si>
    <t>м2</t>
  </si>
  <si>
    <t>Помещение № 0022</t>
  </si>
  <si>
    <t>Помещение № 1041</t>
  </si>
  <si>
    <t>Помещение № 1047</t>
  </si>
  <si>
    <t>Помещение № 1056</t>
  </si>
  <si>
    <t>Помещение № 1010</t>
  </si>
  <si>
    <t>Помещение № 1009</t>
  </si>
  <si>
    <t>Помещение № 1098</t>
  </si>
  <si>
    <t>Помещение № 1106</t>
  </si>
  <si>
    <t>Помещение № 1042</t>
  </si>
  <si>
    <t>Помещение № 1066</t>
  </si>
  <si>
    <t>Помещение № 1068</t>
  </si>
  <si>
    <t>Помещение № 2018</t>
  </si>
  <si>
    <t>Помещение № 2019</t>
  </si>
  <si>
    <t>Помещение № 2025</t>
  </si>
  <si>
    <t>Помещение № 2033.1</t>
  </si>
  <si>
    <t>Помещение № 2033</t>
  </si>
  <si>
    <t>Помещение № 2052</t>
  </si>
  <si>
    <t>Помещение № 2051</t>
  </si>
  <si>
    <t>Помещение № 3014</t>
  </si>
  <si>
    <t>Помещение № 3019</t>
  </si>
  <si>
    <t>Помещение № 3020</t>
  </si>
  <si>
    <t>Помещение № 3026</t>
  </si>
  <si>
    <t>Помещение № 3033.1</t>
  </si>
  <si>
    <t>Помещение № 3033</t>
  </si>
  <si>
    <t>Помещение № 3053</t>
  </si>
  <si>
    <t>2.</t>
  </si>
  <si>
    <t>кол-во</t>
  </si>
  <si>
    <t>Изготовление, поставка и монтаж сантехнических (экранных) перегородок
из влагостойких ламинированных панелей толщ. 16 мм. на стальном каркасе. Высота перегородки -1800 мм, с креплением к полу, с просветом от пола 100 мм. 
Кол-во – 2 шт. Цвет белый.</t>
  </si>
  <si>
    <t>Ведомость объемов работ по устройству сантехнических переородок на объекте строительства: Поликлиника ГБУЗ "Киселевская городская больница" Кемеровская область, г. Киселевск, мкр. Красный Камень, проезд Западный.</t>
  </si>
  <si>
    <t>Изготовление, поставка и монтаж сантехнических перегородок (выгараживающих кабин) с дверью,
из сборных влагостойких ламинированных панелей толщ. 16 мм. на стальном каркасе. Высота кабин -1800 мм, с креплением к полу, с просветом от пола 100 мм. С замком индикатор занятости.
Кол-во – 33 шт. Цвет кабин белый.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</si>
</sst>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Protection="0"/>
    <xf numFmtId="0" fontId="7" fillId="0" borderId="0"/>
  </cellStyleXfs>
  <cellXfs count="15">
    <xf numFmtId="0" fontId="0" fillId="0" borderId="0" xfId="0"/>
    <xf numFmtId="164" fontId="3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4" xfId="4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A10" zoomScale="85" zoomScaleNormal="85" zoomScaleSheetLayoutView="100" workbookViewId="0">
      <selection activeCell="B5" sqref="B5"/>
    </sheetView>
  </sheetViews>
  <sheetFormatPr defaultColWidth="3.42578125" defaultRowHeight="12.75" x14ac:dyDescent="0.25"/>
  <cols>
    <col min="1" max="1" width="5.5703125" style="2" customWidth="1"/>
    <col min="2" max="2" width="63.140625" style="4" customWidth="1"/>
    <col min="3" max="3" width="14.85546875" style="2" customWidth="1"/>
    <col min="4" max="4" width="17.28515625" style="2" customWidth="1"/>
    <col min="5" max="5" width="17.140625" style="2" customWidth="1"/>
    <col min="6" max="6" width="22" style="2" customWidth="1"/>
    <col min="7" max="7" width="8.140625" style="2" customWidth="1"/>
    <col min="8" max="8" width="9.7109375" style="2" customWidth="1"/>
    <col min="9" max="9" width="14.5703125" style="2" customWidth="1"/>
    <col min="10" max="10" width="8.42578125" style="2" customWidth="1"/>
    <col min="11" max="11" width="13.42578125" style="2" customWidth="1"/>
    <col min="12" max="13" width="3.42578125" style="2"/>
    <col min="14" max="14" width="4.42578125" style="2" bestFit="1" customWidth="1"/>
    <col min="15" max="16384" width="3.42578125" style="2"/>
  </cols>
  <sheetData>
    <row r="1" spans="1:9" ht="26.25" customHeight="1" x14ac:dyDescent="0.2">
      <c r="A1" s="5" t="s">
        <v>3</v>
      </c>
      <c r="B1" s="6"/>
      <c r="C1" s="6"/>
      <c r="D1" s="6"/>
      <c r="E1" s="6"/>
    </row>
    <row r="2" spans="1:9" ht="60.75" customHeight="1" x14ac:dyDescent="0.25">
      <c r="A2" s="14" t="s">
        <v>36</v>
      </c>
      <c r="B2" s="14"/>
      <c r="C2" s="14"/>
      <c r="D2" s="14"/>
      <c r="E2" s="14"/>
    </row>
    <row r="3" spans="1:9" ht="42" customHeight="1" x14ac:dyDescent="0.25">
      <c r="A3" s="7" t="s">
        <v>0</v>
      </c>
      <c r="B3" s="7" t="s">
        <v>2</v>
      </c>
      <c r="C3" s="7" t="s">
        <v>1</v>
      </c>
      <c r="D3" s="7" t="s">
        <v>34</v>
      </c>
      <c r="E3" s="7" t="s">
        <v>7</v>
      </c>
      <c r="H3" s="1"/>
      <c r="I3" s="3"/>
    </row>
    <row r="4" spans="1:9" ht="114" customHeight="1" x14ac:dyDescent="0.25">
      <c r="A4" s="8" t="s">
        <v>5</v>
      </c>
      <c r="B4" s="9" t="s">
        <v>37</v>
      </c>
      <c r="C4" s="8" t="s">
        <v>4</v>
      </c>
      <c r="D4" s="8">
        <f>SUM(D5:D30)</f>
        <v>33</v>
      </c>
      <c r="E4" s="13">
        <f>SUM(E5:E30)</f>
        <v>94.325399999999988</v>
      </c>
    </row>
    <row r="5" spans="1:9" ht="15.75" x14ac:dyDescent="0.25">
      <c r="A5" s="7"/>
      <c r="B5" s="10" t="s">
        <v>6</v>
      </c>
      <c r="C5" s="7" t="s">
        <v>4</v>
      </c>
      <c r="D5" s="7">
        <v>2</v>
      </c>
      <c r="E5" s="11">
        <f>(1.6+1.843)*1.8</f>
        <v>6.1974</v>
      </c>
    </row>
    <row r="6" spans="1:9" ht="15.75" x14ac:dyDescent="0.25">
      <c r="A6" s="7"/>
      <c r="B6" s="10" t="s">
        <v>8</v>
      </c>
      <c r="C6" s="7" t="s">
        <v>4</v>
      </c>
      <c r="D6" s="12">
        <v>1</v>
      </c>
      <c r="E6" s="11">
        <f>(0.688+0.893)*1.8</f>
        <v>2.8458000000000001</v>
      </c>
    </row>
    <row r="7" spans="1:9" ht="15.75" x14ac:dyDescent="0.25">
      <c r="A7" s="7"/>
      <c r="B7" s="10" t="s">
        <v>9</v>
      </c>
      <c r="C7" s="7" t="s">
        <v>4</v>
      </c>
      <c r="D7" s="7">
        <v>2</v>
      </c>
      <c r="E7" s="11">
        <f>(2.263+1.23)*1.8</f>
        <v>6.2873999999999999</v>
      </c>
    </row>
    <row r="8" spans="1:9" ht="15.75" x14ac:dyDescent="0.25">
      <c r="A8" s="7"/>
      <c r="B8" s="10" t="s">
        <v>16</v>
      </c>
      <c r="C8" s="7" t="s">
        <v>4</v>
      </c>
      <c r="D8" s="7">
        <v>1</v>
      </c>
      <c r="E8" s="11">
        <f>1.27*1.8</f>
        <v>2.286</v>
      </c>
    </row>
    <row r="9" spans="1:9" ht="15.75" x14ac:dyDescent="0.25">
      <c r="A9" s="7"/>
      <c r="B9" s="10" t="s">
        <v>10</v>
      </c>
      <c r="C9" s="7" t="s">
        <v>4</v>
      </c>
      <c r="D9" s="7">
        <v>2</v>
      </c>
      <c r="E9" s="11">
        <f>(1.23+0.958+0.937)*1.8</f>
        <v>5.625</v>
      </c>
    </row>
    <row r="10" spans="1:9" ht="15.75" x14ac:dyDescent="0.25">
      <c r="A10" s="7"/>
      <c r="B10" s="10" t="s">
        <v>11</v>
      </c>
      <c r="C10" s="7" t="s">
        <v>4</v>
      </c>
      <c r="D10" s="7">
        <v>2</v>
      </c>
      <c r="E10" s="11">
        <f>(1.53+1.143+1.13)*1.8</f>
        <v>6.8453999999999997</v>
      </c>
    </row>
    <row r="11" spans="1:9" ht="15.75" x14ac:dyDescent="0.25">
      <c r="A11" s="7"/>
      <c r="B11" s="10" t="s">
        <v>12</v>
      </c>
      <c r="C11" s="7" t="s">
        <v>4</v>
      </c>
      <c r="D11" s="7">
        <v>1</v>
      </c>
      <c r="E11" s="11">
        <f>1.213*1.8</f>
        <v>2.1834000000000002</v>
      </c>
    </row>
    <row r="12" spans="1:9" ht="15.75" x14ac:dyDescent="0.25">
      <c r="A12" s="7"/>
      <c r="B12" s="10" t="s">
        <v>13</v>
      </c>
      <c r="C12" s="7" t="s">
        <v>4</v>
      </c>
      <c r="D12" s="7">
        <v>1</v>
      </c>
      <c r="E12" s="11">
        <f>1.473*1.8</f>
        <v>2.6514000000000002</v>
      </c>
    </row>
    <row r="13" spans="1:9" ht="15.75" x14ac:dyDescent="0.25">
      <c r="A13" s="7"/>
      <c r="B13" s="10" t="s">
        <v>14</v>
      </c>
      <c r="C13" s="7" t="s">
        <v>4</v>
      </c>
      <c r="D13" s="7">
        <v>1</v>
      </c>
      <c r="E13" s="11">
        <f>1.653*1.8</f>
        <v>2.9754</v>
      </c>
    </row>
    <row r="14" spans="1:9" ht="15.75" x14ac:dyDescent="0.25">
      <c r="A14" s="7"/>
      <c r="B14" s="10" t="s">
        <v>15</v>
      </c>
      <c r="C14" s="7" t="s">
        <v>4</v>
      </c>
      <c r="D14" s="7">
        <v>1</v>
      </c>
      <c r="E14" s="11">
        <f>1.193*1.8</f>
        <v>2.1474000000000002</v>
      </c>
    </row>
    <row r="15" spans="1:9" ht="15.75" x14ac:dyDescent="0.25">
      <c r="A15" s="7"/>
      <c r="B15" s="10" t="s">
        <v>17</v>
      </c>
      <c r="C15" s="7" t="s">
        <v>4</v>
      </c>
      <c r="D15" s="7">
        <v>1</v>
      </c>
      <c r="E15" s="11">
        <f>0.863*1.8</f>
        <v>1.5534000000000001</v>
      </c>
    </row>
    <row r="16" spans="1:9" ht="15.75" x14ac:dyDescent="0.25">
      <c r="A16" s="7"/>
      <c r="B16" s="10" t="s">
        <v>18</v>
      </c>
      <c r="C16" s="7" t="s">
        <v>4</v>
      </c>
      <c r="D16" s="7">
        <v>1</v>
      </c>
      <c r="E16" s="11">
        <f>0.895*1.8</f>
        <v>1.611</v>
      </c>
    </row>
    <row r="17" spans="1:5" ht="15.75" x14ac:dyDescent="0.25">
      <c r="A17" s="7"/>
      <c r="B17" s="10" t="s">
        <v>19</v>
      </c>
      <c r="C17" s="7" t="s">
        <v>4</v>
      </c>
      <c r="D17" s="7">
        <v>2</v>
      </c>
      <c r="E17" s="11">
        <f>(1.6+1.12+1.143)*1.8</f>
        <v>6.9534000000000011</v>
      </c>
    </row>
    <row r="18" spans="1:5" ht="15.75" x14ac:dyDescent="0.25">
      <c r="A18" s="7"/>
      <c r="B18" s="10" t="s">
        <v>20</v>
      </c>
      <c r="C18" s="7" t="s">
        <v>4</v>
      </c>
      <c r="D18" s="7">
        <v>1</v>
      </c>
      <c r="E18" s="11">
        <f>1.275*1.8</f>
        <v>2.2949999999999999</v>
      </c>
    </row>
    <row r="19" spans="1:5" ht="15.75" x14ac:dyDescent="0.25">
      <c r="A19" s="7"/>
      <c r="B19" s="10" t="s">
        <v>21</v>
      </c>
      <c r="C19" s="7" t="s">
        <v>4</v>
      </c>
      <c r="D19" s="7">
        <v>1</v>
      </c>
      <c r="E19" s="11">
        <f>2.009*1.8</f>
        <v>3.6162000000000001</v>
      </c>
    </row>
    <row r="20" spans="1:5" ht="15.75" x14ac:dyDescent="0.25">
      <c r="A20" s="7"/>
      <c r="B20" s="10" t="s">
        <v>22</v>
      </c>
      <c r="C20" s="7" t="s">
        <v>4</v>
      </c>
      <c r="D20" s="7">
        <v>1</v>
      </c>
      <c r="E20" s="11">
        <f>1.733*1.8</f>
        <v>3.1194000000000002</v>
      </c>
    </row>
    <row r="21" spans="1:5" ht="15.75" x14ac:dyDescent="0.25">
      <c r="A21" s="7"/>
      <c r="B21" s="10" t="s">
        <v>23</v>
      </c>
      <c r="C21" s="7" t="s">
        <v>4</v>
      </c>
      <c r="D21" s="7">
        <v>1</v>
      </c>
      <c r="E21" s="11">
        <f>1.733*1.8</f>
        <v>3.1194000000000002</v>
      </c>
    </row>
    <row r="22" spans="1:5" ht="15.75" x14ac:dyDescent="0.25">
      <c r="A22" s="7"/>
      <c r="B22" s="10" t="s">
        <v>24</v>
      </c>
      <c r="C22" s="7" t="s">
        <v>4</v>
      </c>
      <c r="D22" s="7">
        <v>1</v>
      </c>
      <c r="E22" s="11">
        <f>1.375*1.8</f>
        <v>2.4750000000000001</v>
      </c>
    </row>
    <row r="23" spans="1:5" ht="15.75" x14ac:dyDescent="0.25">
      <c r="A23" s="7"/>
      <c r="B23" s="10" t="s">
        <v>25</v>
      </c>
      <c r="C23" s="7" t="s">
        <v>4</v>
      </c>
      <c r="D23" s="7">
        <v>1</v>
      </c>
      <c r="E23" s="11">
        <f>1.538*1.8</f>
        <v>2.7684000000000002</v>
      </c>
    </row>
    <row r="24" spans="1:5" ht="15.75" x14ac:dyDescent="0.25">
      <c r="A24" s="7"/>
      <c r="B24" s="10" t="s">
        <v>26</v>
      </c>
      <c r="C24" s="7" t="s">
        <v>4</v>
      </c>
      <c r="D24" s="7">
        <v>1</v>
      </c>
      <c r="E24" s="11">
        <f>1.763*1.8</f>
        <v>3.1734</v>
      </c>
    </row>
    <row r="25" spans="1:5" ht="15.75" x14ac:dyDescent="0.25">
      <c r="A25" s="7"/>
      <c r="B25" s="10" t="s">
        <v>27</v>
      </c>
      <c r="C25" s="7" t="s">
        <v>4</v>
      </c>
      <c r="D25" s="7">
        <v>2</v>
      </c>
      <c r="E25" s="11">
        <f>(1.51+1.143+1.12)*1.8</f>
        <v>6.7914000000000003</v>
      </c>
    </row>
    <row r="26" spans="1:5" ht="15.75" x14ac:dyDescent="0.25">
      <c r="A26" s="7"/>
      <c r="B26" s="10" t="s">
        <v>28</v>
      </c>
      <c r="C26" s="7" t="s">
        <v>4</v>
      </c>
      <c r="D26" s="7">
        <v>1</v>
      </c>
      <c r="E26" s="11">
        <f>1.3*1.8</f>
        <v>2.3400000000000003</v>
      </c>
    </row>
    <row r="27" spans="1:5" ht="15.75" x14ac:dyDescent="0.25">
      <c r="A27" s="7"/>
      <c r="B27" s="10" t="s">
        <v>29</v>
      </c>
      <c r="C27" s="7" t="s">
        <v>4</v>
      </c>
      <c r="D27" s="7">
        <v>1</v>
      </c>
      <c r="E27" s="11">
        <f>1.6*1.8</f>
        <v>2.8800000000000003</v>
      </c>
    </row>
    <row r="28" spans="1:5" ht="15.75" x14ac:dyDescent="0.25">
      <c r="A28" s="7"/>
      <c r="B28" s="10" t="s">
        <v>30</v>
      </c>
      <c r="C28" s="7" t="s">
        <v>4</v>
      </c>
      <c r="D28" s="7">
        <v>1</v>
      </c>
      <c r="E28" s="11">
        <f>1.273*1.8</f>
        <v>2.2913999999999999</v>
      </c>
    </row>
    <row r="29" spans="1:5" ht="15.75" x14ac:dyDescent="0.25">
      <c r="A29" s="7"/>
      <c r="B29" s="10" t="s">
        <v>31</v>
      </c>
      <c r="C29" s="7" t="s">
        <v>4</v>
      </c>
      <c r="D29" s="7">
        <v>2</v>
      </c>
      <c r="E29" s="11">
        <f>(1.6+2.193)*1.8</f>
        <v>6.8274000000000008</v>
      </c>
    </row>
    <row r="30" spans="1:5" ht="15.75" x14ac:dyDescent="0.25">
      <c r="A30" s="7"/>
      <c r="B30" s="10" t="s">
        <v>32</v>
      </c>
      <c r="C30" s="7" t="s">
        <v>4</v>
      </c>
      <c r="D30" s="7">
        <v>1</v>
      </c>
      <c r="E30" s="11">
        <f>1.37*1.8</f>
        <v>2.4660000000000002</v>
      </c>
    </row>
    <row r="31" spans="1:5" ht="99.75" customHeight="1" x14ac:dyDescent="0.25">
      <c r="A31" s="8" t="s">
        <v>33</v>
      </c>
      <c r="B31" s="9" t="s">
        <v>35</v>
      </c>
      <c r="C31" s="8"/>
      <c r="D31" s="8">
        <v>2</v>
      </c>
      <c r="E31" s="8">
        <f>SUM(E32:E33)</f>
        <v>3.24</v>
      </c>
    </row>
    <row r="32" spans="1:5" ht="15.75" x14ac:dyDescent="0.25">
      <c r="A32" s="7"/>
      <c r="B32" s="10" t="s">
        <v>24</v>
      </c>
      <c r="C32" s="7" t="s">
        <v>4</v>
      </c>
      <c r="D32" s="7">
        <v>1</v>
      </c>
      <c r="E32" s="7">
        <f>0.9*1.8</f>
        <v>1.62</v>
      </c>
    </row>
    <row r="33" spans="1:5" ht="15.75" x14ac:dyDescent="0.25">
      <c r="A33" s="7"/>
      <c r="B33" s="10" t="s">
        <v>32</v>
      </c>
      <c r="C33" s="7" t="s">
        <v>4</v>
      </c>
      <c r="D33" s="7">
        <v>1</v>
      </c>
      <c r="E33" s="7">
        <f>0.9*1.8</f>
        <v>1.62</v>
      </c>
    </row>
  </sheetData>
  <mergeCells count="1">
    <mergeCell ref="A2:E2"/>
  </mergeCells>
  <phoneticPr fontId="6" type="noConversion"/>
  <pageMargins left="0.31496062992125984" right="0" top="0.39370078740157483" bottom="0.39370078740157483" header="0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 (ВК)</vt:lpstr>
      <vt:lpstr>'ВОР (ВК)'!Область_печати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Liubushina</dc:creator>
  <cp:lastModifiedBy>Наглева Людмила Сергеевна</cp:lastModifiedBy>
  <cp:lastPrinted>2025-02-03T09:42:18Z</cp:lastPrinted>
  <dcterms:created xsi:type="dcterms:W3CDTF">2023-01-23T14:52:51Z</dcterms:created>
  <dcterms:modified xsi:type="dcterms:W3CDTF">2026-04-01T03:24:25Z</dcterms:modified>
</cp:coreProperties>
</file>