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Лист1" sheetId="9" r:id="rId1"/>
  </sheets>
  <calcPr calcId="162913"/>
</workbook>
</file>

<file path=xl/calcChain.xml><?xml version="1.0" encoding="utf-8"?>
<calcChain xmlns="http://schemas.openxmlformats.org/spreadsheetml/2006/main">
  <c r="G14" i="9" l="1"/>
  <c r="I14" i="9"/>
  <c r="J13" i="9"/>
  <c r="J14" i="9" s="1"/>
  <c r="J9" i="9"/>
  <c r="J10" i="9"/>
  <c r="J11" i="9"/>
  <c r="J8" i="9"/>
  <c r="I12" i="9"/>
  <c r="I9" i="9"/>
  <c r="I10" i="9"/>
  <c r="I11" i="9"/>
  <c r="I8" i="9"/>
  <c r="I13" i="9" s="1"/>
  <c r="H9" i="9"/>
  <c r="H10" i="9"/>
  <c r="H11" i="9"/>
  <c r="H8" i="9"/>
  <c r="G12" i="9"/>
  <c r="G9" i="9"/>
  <c r="G10" i="9"/>
  <c r="G11" i="9"/>
  <c r="G8" i="9"/>
  <c r="F9" i="9"/>
  <c r="F10" i="9"/>
  <c r="F11" i="9"/>
  <c r="F12" i="9"/>
  <c r="F8" i="9"/>
  <c r="F13" i="9" s="1"/>
  <c r="F14" i="9" s="1"/>
  <c r="E9" i="9"/>
  <c r="E10" i="9"/>
  <c r="E11" i="9"/>
  <c r="E12" i="9"/>
  <c r="E8" i="9"/>
  <c r="D7" i="9"/>
  <c r="H13" i="9" l="1"/>
  <c r="H14" i="9" s="1"/>
  <c r="K14" i="9" s="1"/>
  <c r="G13" i="9"/>
  <c r="E7" i="9"/>
  <c r="K13" i="9" l="1"/>
</calcChain>
</file>

<file path=xl/sharedStrings.xml><?xml version="1.0" encoding="utf-8"?>
<sst xmlns="http://schemas.openxmlformats.org/spreadsheetml/2006/main" count="26" uniqueCount="24">
  <si>
    <t>Наименование</t>
  </si>
  <si>
    <t>Конструкции</t>
  </si>
  <si>
    <t>Кол-во</t>
  </si>
  <si>
    <t>Итого</t>
  </si>
  <si>
    <t>Элементы ограждений</t>
  </si>
  <si>
    <t>Сварку металлических элементов производить электродами Э-42 по ГОСТ 9467-75.
Сварные швы тщательно зачистить от ржавчины и окалины. 
После установки металлических элементов выполнить их антикоррозионную защиту двумя слоями эмали ПФ-115 по грунтовке ГФ-021.</t>
  </si>
  <si>
    <t xml:space="preserve">ЖИЛОЙ ДОМ №6. Ограждения </t>
  </si>
  <si>
    <r>
      <t xml:space="preserve">Труба кв.
20х20х2
</t>
    </r>
    <r>
      <rPr>
        <sz val="12"/>
        <rFont val="Times New Roman"/>
        <family val="1"/>
        <charset val="204"/>
      </rPr>
      <t>ГОСТ 8639-82</t>
    </r>
  </si>
  <si>
    <r>
      <t xml:space="preserve">Труба кв.
40х30х2
</t>
    </r>
    <r>
      <rPr>
        <sz val="12"/>
        <rFont val="Times New Roman"/>
        <family val="1"/>
        <charset val="204"/>
      </rPr>
      <t>ГОСТ 8645-68</t>
    </r>
  </si>
  <si>
    <r>
      <t xml:space="preserve">Труба кв.
30х30х2
</t>
    </r>
    <r>
      <rPr>
        <sz val="12"/>
        <rFont val="Times New Roman"/>
        <family val="1"/>
        <charset val="204"/>
      </rPr>
      <t>ГОСТ 8639-82</t>
    </r>
  </si>
  <si>
    <r>
      <t xml:space="preserve">Труба кв.
15х15х1,5
</t>
    </r>
    <r>
      <rPr>
        <sz val="12"/>
        <rFont val="Times New Roman"/>
        <family val="1"/>
        <charset val="204"/>
      </rPr>
      <t>ГОСТ 8639-82</t>
    </r>
  </si>
  <si>
    <t>-</t>
  </si>
  <si>
    <r>
      <t xml:space="preserve">Пластина 4х120х100
</t>
    </r>
    <r>
      <rPr>
        <sz val="12"/>
        <rFont val="Times New Roman"/>
        <family val="1"/>
        <charset val="204"/>
      </rPr>
      <t>ГОСТ 19903-2015</t>
    </r>
  </si>
  <si>
    <t>Тип 9-16,5-1 
(1 этаж)</t>
  </si>
  <si>
    <t>Тип 9-16,5-2
(типовой этаж)</t>
  </si>
  <si>
    <t>Длина, м</t>
  </si>
  <si>
    <t>Высота, м</t>
  </si>
  <si>
    <t>Кол-во, шт</t>
  </si>
  <si>
    <t>Объем, м</t>
  </si>
  <si>
    <t>Тип ?? (выход на кровлю)</t>
  </si>
  <si>
    <t>ОГ-12 (ЛК)</t>
  </si>
  <si>
    <t>Итого, т</t>
  </si>
  <si>
    <t>Тип 9-16,5-3 (вставки)</t>
  </si>
  <si>
    <t>Итого,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</si>
</sst>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#,##0.000"/>
    <numFmt numFmtId="165" formatCode="#,##0.0000"/>
    <numFmt numFmtId="166" formatCode="#,##0.00000"/>
    <numFmt numFmtId="167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Calibri"/>
      <family val="2"/>
      <scheme val="minor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0" fillId="0" borderId="0" xfId="0" applyFill="1"/>
    <xf numFmtId="0" fontId="4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/>
    </xf>
    <xf numFmtId="0" fontId="9" fillId="0" borderId="0" xfId="0" applyFont="1" applyFill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9" fillId="0" borderId="4" xfId="0" applyFont="1" applyFill="1" applyBorder="1"/>
    <xf numFmtId="165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7" fontId="3" fillId="0" borderId="4" xfId="0" applyNumberFormat="1" applyFont="1" applyFill="1" applyBorder="1" applyAlignment="1">
      <alignment horizontal="center" vertical="center"/>
    </xf>
    <xf numFmtId="167" fontId="3" fillId="0" borderId="2" xfId="0" applyNumberFormat="1" applyFont="1" applyFill="1" applyBorder="1" applyAlignment="1">
      <alignment horizontal="center" vertical="center"/>
    </xf>
    <xf numFmtId="167" fontId="3" fillId="0" borderId="1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center"/>
    </xf>
    <xf numFmtId="164" fontId="3" fillId="0" borderId="20" xfId="0" applyNumberFormat="1" applyFont="1" applyFill="1" applyBorder="1" applyAlignment="1">
      <alignment horizontal="center" vertical="center"/>
    </xf>
    <xf numFmtId="167" fontId="3" fillId="0" borderId="20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5" fontId="2" fillId="0" borderId="29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0" fontId="10" fillId="0" borderId="31" xfId="0" applyFont="1" applyFill="1" applyBorder="1" applyAlignment="1">
      <alignment horizontal="right" vertical="center"/>
    </xf>
    <xf numFmtId="0" fontId="10" fillId="0" borderId="32" xfId="0" applyFont="1" applyFill="1" applyBorder="1" applyAlignment="1">
      <alignment horizontal="center" vertical="center"/>
    </xf>
    <xf numFmtId="164" fontId="10" fillId="0" borderId="32" xfId="0" applyNumberFormat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164" fontId="3" fillId="0" borderId="29" xfId="0" applyNumberFormat="1" applyFont="1" applyFill="1" applyBorder="1" applyAlignment="1">
      <alignment horizontal="center" vertical="center"/>
    </xf>
    <xf numFmtId="165" fontId="3" fillId="0" borderId="29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167" fontId="6" fillId="0" borderId="17" xfId="0" applyNumberFormat="1" applyFont="1" applyFill="1" applyBorder="1" applyAlignment="1">
      <alignment horizontal="center" vertical="center"/>
    </xf>
    <xf numFmtId="166" fontId="6" fillId="0" borderId="30" xfId="0" applyNumberFormat="1" applyFont="1" applyFill="1" applyBorder="1" applyAlignment="1">
      <alignment horizontal="center" vertical="center"/>
    </xf>
    <xf numFmtId="167" fontId="9" fillId="0" borderId="0" xfId="0" applyNumberFormat="1" applyFont="1" applyFill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5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Денежный 2" xfId="1"/>
    <cellStyle name="Обычный" xfId="0" builtinId="0"/>
  </cellStyles>
  <dxfs count="0"/>
  <tableStyles count="0" defaultTableStyle="TableStyleMedium2" defaultPivotStyle="PivotStyleMedium9"/>
  <colors>
    <mruColors>
      <color rgb="FFD3E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80" zoomScaleNormal="80" workbookViewId="0">
      <selection activeCell="H13" sqref="H13"/>
    </sheetView>
  </sheetViews>
  <sheetFormatPr defaultRowHeight="15" x14ac:dyDescent="0.25"/>
  <cols>
    <col min="1" max="1" width="18.85546875" customWidth="1"/>
    <col min="2" max="2" width="11.42578125" customWidth="1"/>
    <col min="3" max="5" width="9.140625" customWidth="1"/>
    <col min="6" max="6" width="17.5703125" customWidth="1"/>
    <col min="7" max="7" width="15.7109375" customWidth="1"/>
    <col min="8" max="8" width="20.5703125" customWidth="1"/>
    <col min="9" max="9" width="14.5703125" customWidth="1"/>
    <col min="10" max="10" width="18.7109375" style="1" customWidth="1"/>
    <col min="11" max="11" width="10.140625" bestFit="1" customWidth="1"/>
  </cols>
  <sheetData>
    <row r="1" spans="1:12" s="2" customFormat="1" ht="29.25" customHeight="1" x14ac:dyDescent="0.25"/>
    <row r="2" spans="1:12" s="1" customFormat="1" ht="42.75" customHeight="1" thickBot="1" x14ac:dyDescent="0.3">
      <c r="A2" s="62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s="1" customFormat="1" ht="20.100000000000001" customHeight="1" thickBot="1" x14ac:dyDescent="0.3">
      <c r="A3" s="43" t="s">
        <v>1</v>
      </c>
      <c r="B3" s="44"/>
      <c r="C3" s="44"/>
      <c r="D3" s="44"/>
      <c r="E3" s="45"/>
      <c r="F3" s="64" t="s">
        <v>4</v>
      </c>
      <c r="G3" s="65"/>
      <c r="H3" s="65"/>
      <c r="I3" s="65"/>
      <c r="J3" s="65"/>
      <c r="K3" s="58" t="s">
        <v>3</v>
      </c>
    </row>
    <row r="4" spans="1:12" s="1" customFormat="1" ht="69.75" customHeight="1" thickBot="1" x14ac:dyDescent="0.3">
      <c r="A4" s="46"/>
      <c r="B4" s="47"/>
      <c r="C4" s="47"/>
      <c r="D4" s="47"/>
      <c r="E4" s="48"/>
      <c r="F4" s="49" t="s">
        <v>8</v>
      </c>
      <c r="G4" s="49" t="s">
        <v>7</v>
      </c>
      <c r="H4" s="49" t="s">
        <v>9</v>
      </c>
      <c r="I4" s="52" t="s">
        <v>10</v>
      </c>
      <c r="J4" s="55" t="s">
        <v>12</v>
      </c>
      <c r="K4" s="59"/>
    </row>
    <row r="5" spans="1:12" s="1" customFormat="1" ht="20.100000000000001" customHeight="1" x14ac:dyDescent="0.25">
      <c r="A5" s="66" t="s">
        <v>0</v>
      </c>
      <c r="B5" s="68" t="s">
        <v>2</v>
      </c>
      <c r="C5" s="69"/>
      <c r="D5" s="69"/>
      <c r="E5" s="69"/>
      <c r="F5" s="50"/>
      <c r="G5" s="50"/>
      <c r="H5" s="50"/>
      <c r="I5" s="53"/>
      <c r="J5" s="56"/>
      <c r="K5" s="59"/>
    </row>
    <row r="6" spans="1:12" s="1" customFormat="1" ht="31.5" x14ac:dyDescent="0.25">
      <c r="A6" s="67"/>
      <c r="B6" s="7" t="s">
        <v>15</v>
      </c>
      <c r="C6" s="8" t="s">
        <v>16</v>
      </c>
      <c r="D6" s="8" t="s">
        <v>17</v>
      </c>
      <c r="E6" s="8" t="s">
        <v>18</v>
      </c>
      <c r="F6" s="51"/>
      <c r="G6" s="51"/>
      <c r="H6" s="51"/>
      <c r="I6" s="54"/>
      <c r="J6" s="57"/>
      <c r="K6" s="59"/>
    </row>
    <row r="7" spans="1:12" s="6" customFormat="1" ht="20.100000000000001" customHeight="1" x14ac:dyDescent="0.25">
      <c r="A7" s="10" t="s">
        <v>20</v>
      </c>
      <c r="B7" s="4"/>
      <c r="C7" s="9"/>
      <c r="D7" s="9">
        <f>SUM(D8:D12)</f>
        <v>58</v>
      </c>
      <c r="E7" s="9">
        <f>SUM(E8:E12)</f>
        <v>109.3</v>
      </c>
      <c r="F7" s="11"/>
      <c r="G7" s="11"/>
      <c r="H7" s="25"/>
      <c r="I7" s="12"/>
      <c r="J7" s="28"/>
      <c r="K7" s="29"/>
    </row>
    <row r="8" spans="1:12" s="6" customFormat="1" ht="28.5" customHeight="1" x14ac:dyDescent="0.25">
      <c r="A8" s="14" t="s">
        <v>13</v>
      </c>
      <c r="B8" s="17">
        <v>3.4</v>
      </c>
      <c r="C8" s="17">
        <v>0.9</v>
      </c>
      <c r="D8" s="17">
        <v>27</v>
      </c>
      <c r="E8" s="9">
        <f>D8*B8</f>
        <v>91.8</v>
      </c>
      <c r="F8" s="18">
        <f>B8*D8</f>
        <v>91.8</v>
      </c>
      <c r="G8" s="18">
        <f>B8*2*D8</f>
        <v>183.6</v>
      </c>
      <c r="H8" s="33">
        <f>1*4*D8</f>
        <v>108</v>
      </c>
      <c r="I8" s="34">
        <f>0.6*15*D8</f>
        <v>243</v>
      </c>
      <c r="J8" s="35">
        <f>0.1*0.12*4*D8</f>
        <v>1.296</v>
      </c>
      <c r="K8" s="26"/>
    </row>
    <row r="9" spans="1:12" s="6" customFormat="1" ht="30" customHeight="1" x14ac:dyDescent="0.25">
      <c r="A9" s="14" t="s">
        <v>14</v>
      </c>
      <c r="B9" s="17">
        <v>3.5</v>
      </c>
      <c r="C9" s="17">
        <v>0.9</v>
      </c>
      <c r="D9" s="17">
        <v>1</v>
      </c>
      <c r="E9" s="9">
        <f t="shared" ref="E9:E12" si="0">D9*B9</f>
        <v>3.5</v>
      </c>
      <c r="F9" s="18">
        <f t="shared" ref="F9:F12" si="1">B9*D9</f>
        <v>3.5</v>
      </c>
      <c r="G9" s="21">
        <f t="shared" ref="G9:G11" si="2">B9*2*D9</f>
        <v>7</v>
      </c>
      <c r="H9" s="33">
        <f t="shared" ref="H9:H11" si="3">1*4*D9</f>
        <v>4</v>
      </c>
      <c r="I9" s="34">
        <f t="shared" ref="I9:I11" si="4">0.6*15*D9</f>
        <v>9</v>
      </c>
      <c r="J9" s="35">
        <f t="shared" ref="J9:J11" si="5">0.1*0.12*4*D9</f>
        <v>4.8000000000000001E-2</v>
      </c>
      <c r="K9" s="26"/>
    </row>
    <row r="10" spans="1:12" s="6" customFormat="1" ht="29.25" customHeight="1" x14ac:dyDescent="0.25">
      <c r="A10" s="15" t="s">
        <v>19</v>
      </c>
      <c r="B10" s="17">
        <v>2.5</v>
      </c>
      <c r="C10" s="17">
        <v>0.9</v>
      </c>
      <c r="D10" s="17">
        <v>1</v>
      </c>
      <c r="E10" s="9">
        <f t="shared" si="0"/>
        <v>2.5</v>
      </c>
      <c r="F10" s="18">
        <f t="shared" si="1"/>
        <v>2.5</v>
      </c>
      <c r="G10" s="21">
        <f t="shared" si="2"/>
        <v>5</v>
      </c>
      <c r="H10" s="33">
        <f t="shared" si="3"/>
        <v>4</v>
      </c>
      <c r="I10" s="34">
        <f t="shared" si="4"/>
        <v>9</v>
      </c>
      <c r="J10" s="35">
        <f t="shared" si="5"/>
        <v>4.8000000000000001E-2</v>
      </c>
      <c r="K10" s="26"/>
    </row>
    <row r="11" spans="1:12" s="6" customFormat="1" ht="28.5" customHeight="1" x14ac:dyDescent="0.25">
      <c r="A11" s="15" t="s">
        <v>19</v>
      </c>
      <c r="B11" s="17">
        <v>1.7</v>
      </c>
      <c r="C11" s="17">
        <v>0.9</v>
      </c>
      <c r="D11" s="17">
        <v>1</v>
      </c>
      <c r="E11" s="9">
        <f t="shared" si="0"/>
        <v>1.7</v>
      </c>
      <c r="F11" s="18">
        <f t="shared" si="1"/>
        <v>1.7</v>
      </c>
      <c r="G11" s="18">
        <f t="shared" si="2"/>
        <v>3.4</v>
      </c>
      <c r="H11" s="33">
        <f t="shared" si="3"/>
        <v>4</v>
      </c>
      <c r="I11" s="34">
        <f t="shared" si="4"/>
        <v>9</v>
      </c>
      <c r="J11" s="35">
        <f t="shared" si="5"/>
        <v>4.8000000000000001E-2</v>
      </c>
      <c r="K11" s="26"/>
    </row>
    <row r="12" spans="1:12" s="6" customFormat="1" ht="30" customHeight="1" thickBot="1" x14ac:dyDescent="0.3">
      <c r="A12" s="15" t="s">
        <v>22</v>
      </c>
      <c r="B12" s="22">
        <v>0.35</v>
      </c>
      <c r="C12" s="23">
        <v>0.9</v>
      </c>
      <c r="D12" s="22">
        <v>28</v>
      </c>
      <c r="E12" s="13">
        <f t="shared" si="0"/>
        <v>9.7999999999999989</v>
      </c>
      <c r="F12" s="20">
        <f t="shared" si="1"/>
        <v>9.7999999999999989</v>
      </c>
      <c r="G12" s="18">
        <f>B12*2*D12</f>
        <v>19.599999999999998</v>
      </c>
      <c r="H12" s="26" t="s">
        <v>11</v>
      </c>
      <c r="I12" s="19">
        <f>0.6*1*D12</f>
        <v>16.8</v>
      </c>
      <c r="J12" s="36" t="s">
        <v>11</v>
      </c>
      <c r="K12" s="27"/>
    </row>
    <row r="13" spans="1:12" s="6" customFormat="1" ht="16.5" thickBot="1" x14ac:dyDescent="0.3">
      <c r="A13" s="24" t="s">
        <v>23</v>
      </c>
      <c r="B13" s="37"/>
      <c r="C13" s="37"/>
      <c r="D13" s="37"/>
      <c r="E13" s="16"/>
      <c r="F13" s="38">
        <f>SUM(F8:F12)</f>
        <v>109.3</v>
      </c>
      <c r="G13" s="38">
        <f>SUM(G8:G12)</f>
        <v>218.6</v>
      </c>
      <c r="H13" s="39">
        <f>SUM(H8:H12)</f>
        <v>120</v>
      </c>
      <c r="I13" s="38">
        <f>SUM(I8:I12)</f>
        <v>286.8</v>
      </c>
      <c r="J13" s="38">
        <f>SUM(J8:J12)</f>
        <v>1.4400000000000002</v>
      </c>
      <c r="K13" s="40">
        <f>SUM(F13:J13)</f>
        <v>736.1400000000001</v>
      </c>
      <c r="L13" s="42"/>
    </row>
    <row r="14" spans="1:12" s="3" customFormat="1" ht="16.5" customHeight="1" thickBot="1" x14ac:dyDescent="0.3">
      <c r="A14" s="30" t="s">
        <v>21</v>
      </c>
      <c r="B14" s="31"/>
      <c r="C14" s="31"/>
      <c r="D14" s="31"/>
      <c r="E14" s="31"/>
      <c r="F14" s="31">
        <f>F13*2.02/1000</f>
        <v>0.22078600000000001</v>
      </c>
      <c r="G14" s="31">
        <f>G13*1.075/1000</f>
        <v>0.23499499999999998</v>
      </c>
      <c r="H14" s="31">
        <f>H13*1.7/1000</f>
        <v>0.20399999999999999</v>
      </c>
      <c r="I14" s="31">
        <f>I13*0.605/1000</f>
        <v>0.173514</v>
      </c>
      <c r="J14" s="32">
        <f>J13*31.4/1000</f>
        <v>4.5215999999999999E-2</v>
      </c>
      <c r="K14" s="41">
        <f>SUM(F14:J14)</f>
        <v>0.87851099999999993</v>
      </c>
    </row>
    <row r="16" spans="1:12" ht="69.75" customHeight="1" x14ac:dyDescent="0.25">
      <c r="A16" s="60" t="s">
        <v>5</v>
      </c>
      <c r="B16" s="60"/>
      <c r="C16" s="60"/>
      <c r="D16" s="61"/>
      <c r="E16" s="61"/>
      <c r="F16" s="61"/>
      <c r="G16" s="61"/>
      <c r="H16" s="61"/>
      <c r="I16" s="61"/>
    </row>
    <row r="20" spans="10:10" ht="15.75" x14ac:dyDescent="0.25">
      <c r="J20" s="5"/>
    </row>
  </sheetData>
  <mergeCells count="12">
    <mergeCell ref="J4:J6"/>
    <mergeCell ref="K3:K6"/>
    <mergeCell ref="A16:I16"/>
    <mergeCell ref="A2:K2"/>
    <mergeCell ref="F3:J3"/>
    <mergeCell ref="A5:A6"/>
    <mergeCell ref="B5:E5"/>
    <mergeCell ref="A3:E4"/>
    <mergeCell ref="F4:F6"/>
    <mergeCell ref="G4:G6"/>
    <mergeCell ref="H4:H6"/>
    <mergeCell ref="I4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2026-04-27T10:15:16Z</dcterms:modified>
</cp:coreProperties>
</file>