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Закладные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 s="1"/>
  <c r="G9" i="1"/>
  <c r="D9" i="1"/>
  <c r="E9" i="1" s="1"/>
  <c r="G8" i="1"/>
  <c r="E8" i="1"/>
  <c r="D8" i="1"/>
  <c r="G7" i="1"/>
  <c r="D7" i="1"/>
  <c r="E7" i="1" s="1"/>
  <c r="G6" i="1"/>
  <c r="D6" i="1"/>
  <c r="E6" i="1" s="1"/>
  <c r="G5" i="1"/>
  <c r="D5" i="1"/>
  <c r="E5" i="1" s="1"/>
</calcChain>
</file>

<file path=xl/sharedStrings.xml><?xml version="1.0" encoding="utf-8"?>
<sst xmlns="http://schemas.openxmlformats.org/spreadsheetml/2006/main" count="17" uniqueCount="17">
  <si>
    <t>Таблица №1</t>
  </si>
  <si>
    <t xml:space="preserve">ЖИЛОЙ ДОМ №7
Огнезащитная обработка закладных элементов </t>
  </si>
  <si>
    <t xml:space="preserve">Наименование </t>
  </si>
  <si>
    <t>Количество, шт</t>
  </si>
  <si>
    <r>
      <t>Площадь ед. (м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)</t>
    </r>
  </si>
  <si>
    <r>
      <t>Площадь общ. 
с коэф. запаса 1,1 (м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)</t>
    </r>
  </si>
  <si>
    <r>
      <t xml:space="preserve">Монтажные элементы </t>
    </r>
    <r>
      <rPr>
        <sz val="12"/>
        <rFont val="Times New Roman"/>
        <family val="1"/>
        <charset val="204"/>
      </rPr>
      <t>(6907-КЖ.1 л.2,3,4.; л.33, л. 34-35, 
л.37-38 изм. 9 от 21.03.25г., л. 40 от 21.11.24г.)</t>
    </r>
  </si>
  <si>
    <t>МС102</t>
  </si>
  <si>
    <t>МС109</t>
  </si>
  <si>
    <t>МС110</t>
  </si>
  <si>
    <t>МС111</t>
  </si>
  <si>
    <t>МС128</t>
  </si>
  <si>
    <t>Лестница металлическая ЛМ1</t>
  </si>
  <si>
    <t xml:space="preserve">Итого </t>
  </si>
  <si>
    <r>
      <t>121,2 м</t>
    </r>
    <r>
      <rPr>
        <b/>
        <i/>
        <vertAlign val="superscript"/>
        <sz val="12"/>
        <rFont val="Times New Roman"/>
        <family val="1"/>
        <charset val="204"/>
      </rPr>
      <t>2</t>
    </r>
  </si>
  <si>
    <t>Примечание:</t>
  </si>
  <si>
    <r>
      <t>Предел огнестойкости R90, огнезащитный состав- КЕДР-МЕТ-КО ТУ 2313-002-66242199-2012
Поверх огнезащиты нанести пентафталеую эмаль ПФ-115. Площадь 121,2 м</t>
    </r>
    <r>
      <rPr>
        <b/>
        <i/>
        <vertAlign val="superscript"/>
        <sz val="14"/>
        <rFont val="Times New Roman"/>
        <family val="1"/>
        <charset val="204"/>
      </rPr>
      <t>2</t>
    </r>
    <r>
      <rPr>
        <b/>
        <i/>
        <sz val="14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</si>
</sst>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9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vertAlign val="superscript"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vertAlign val="superscript"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Fill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" fontId="1" fillId="0" borderId="0" xfId="0" applyNumberFormat="1" applyFont="1" applyFill="1"/>
    <xf numFmtId="1" fontId="6" fillId="0" borderId="11" xfId="0" applyNumberFormat="1" applyFont="1" applyFill="1" applyBorder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8" fillId="0" borderId="0" xfId="0" applyFont="1" applyFill="1"/>
    <xf numFmtId="1" fontId="6" fillId="0" borderId="14" xfId="0" applyNumberFormat="1" applyFont="1" applyFill="1" applyBorder="1" applyAlignment="1">
      <alignment horizontal="center" vertical="center"/>
    </xf>
    <xf numFmtId="2" fontId="6" fillId="0" borderId="14" xfId="0" applyNumberFormat="1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164" fontId="9" fillId="0" borderId="16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/>
    <xf numFmtId="0" fontId="4" fillId="0" borderId="0" xfId="0" applyFont="1"/>
    <xf numFmtId="0" fontId="12" fillId="0" borderId="0" xfId="0" applyFont="1"/>
    <xf numFmtId="0" fontId="12" fillId="0" borderId="0" xfId="0" applyFont="1" applyAlignment="1">
      <alignment horizontal="left" vertical="top" wrapText="1"/>
    </xf>
    <xf numFmtId="0" fontId="9" fillId="0" borderId="0" xfId="0" applyFont="1"/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1" fontId="6" fillId="0" borderId="8" xfId="0" applyNumberFormat="1" applyFont="1" applyFill="1" applyBorder="1" applyAlignment="1">
      <alignment horizontal="center" vertical="center"/>
    </xf>
    <xf numFmtId="2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E16" sqref="E16"/>
    </sheetView>
  </sheetViews>
  <sheetFormatPr defaultColWidth="8.85546875" defaultRowHeight="15" x14ac:dyDescent="0.25"/>
  <cols>
    <col min="1" max="1" width="8.85546875" style="30"/>
    <col min="2" max="2" width="35.7109375" style="30" customWidth="1"/>
    <col min="3" max="3" width="25.5703125" style="30" customWidth="1"/>
    <col min="4" max="4" width="25.7109375" style="30" customWidth="1"/>
    <col min="5" max="5" width="41" style="30" customWidth="1"/>
    <col min="6" max="6" width="2.42578125" style="30" customWidth="1"/>
    <col min="7" max="16384" width="8.85546875" style="30"/>
  </cols>
  <sheetData>
    <row r="1" spans="1:13" s="1" customFormat="1" ht="16.5" thickBot="1" x14ac:dyDescent="0.3">
      <c r="B1" s="2"/>
      <c r="E1" s="3" t="s">
        <v>0</v>
      </c>
      <c r="G1" s="4"/>
    </row>
    <row r="2" spans="1:13" s="8" customFormat="1" ht="42.75" customHeight="1" thickBot="1" x14ac:dyDescent="0.3">
      <c r="A2" s="5" t="s">
        <v>1</v>
      </c>
      <c r="B2" s="6"/>
      <c r="C2" s="6"/>
      <c r="D2" s="6"/>
      <c r="E2" s="7"/>
      <c r="G2" s="9"/>
    </row>
    <row r="3" spans="1:13" s="8" customFormat="1" ht="35.25" thickBot="1" x14ac:dyDescent="0.3">
      <c r="A3" s="10" t="s">
        <v>2</v>
      </c>
      <c r="B3" s="11"/>
      <c r="C3" s="12" t="s">
        <v>3</v>
      </c>
      <c r="D3" s="12" t="s">
        <v>4</v>
      </c>
      <c r="E3" s="13" t="s">
        <v>5</v>
      </c>
      <c r="G3" s="9"/>
    </row>
    <row r="4" spans="1:13" s="8" customFormat="1" ht="35.25" customHeight="1" thickBot="1" x14ac:dyDescent="0.3">
      <c r="A4" s="34" t="s">
        <v>6</v>
      </c>
      <c r="B4" s="35"/>
      <c r="C4" s="35"/>
      <c r="D4" s="35"/>
      <c r="E4" s="36"/>
      <c r="G4" s="9"/>
      <c r="J4" s="14"/>
    </row>
    <row r="5" spans="1:13" s="8" customFormat="1" ht="15.75" x14ac:dyDescent="0.25">
      <c r="A5" s="37">
        <v>1</v>
      </c>
      <c r="B5" s="40" t="s">
        <v>7</v>
      </c>
      <c r="C5" s="41">
        <v>396</v>
      </c>
      <c r="D5" s="42">
        <f>0.1*0.3</f>
        <v>0.03</v>
      </c>
      <c r="E5" s="43">
        <f>C5*D5*1.1</f>
        <v>13.068</v>
      </c>
      <c r="G5" s="9">
        <f>(1+10)*2+(8+80)*2+(9+90)*2</f>
        <v>396</v>
      </c>
      <c r="J5" s="14"/>
    </row>
    <row r="6" spans="1:13" s="8" customFormat="1" ht="15.75" x14ac:dyDescent="0.25">
      <c r="A6" s="38">
        <v>3</v>
      </c>
      <c r="B6" s="44" t="s">
        <v>8</v>
      </c>
      <c r="C6" s="15">
        <v>598</v>
      </c>
      <c r="D6" s="16">
        <f>0.2*0.1</f>
        <v>2.0000000000000004E-2</v>
      </c>
      <c r="E6" s="17">
        <f>C6*D6*1.1</f>
        <v>13.156000000000004</v>
      </c>
      <c r="G6" s="9">
        <f>(7+60)*4+(6+60)*2+((4*11)+(2*11))*3</f>
        <v>598</v>
      </c>
      <c r="H6" s="18"/>
      <c r="J6" s="14"/>
    </row>
    <row r="7" spans="1:13" s="8" customFormat="1" ht="15.75" x14ac:dyDescent="0.25">
      <c r="A7" s="38">
        <v>4</v>
      </c>
      <c r="B7" s="44" t="s">
        <v>9</v>
      </c>
      <c r="C7" s="15">
        <v>3348</v>
      </c>
      <c r="D7" s="16">
        <f>(0.125+0.08)*0.1</f>
        <v>2.0500000000000004E-2</v>
      </c>
      <c r="E7" s="17">
        <f>C7*D7*1.1</f>
        <v>75.497400000000027</v>
      </c>
      <c r="G7" s="9">
        <f>(8+90)*4+(20+220)*2+(1+10)*4+(5+50)*4+(7+60)*4+(22+220)*4+(12+120)*2+(8+80)*2+(6+60)*2+(9+90)*4+2*4</f>
        <v>3348</v>
      </c>
      <c r="J7" s="14"/>
    </row>
    <row r="8" spans="1:13" s="8" customFormat="1" ht="15.75" x14ac:dyDescent="0.25">
      <c r="A8" s="38">
        <v>5</v>
      </c>
      <c r="B8" s="44" t="s">
        <v>10</v>
      </c>
      <c r="C8" s="15">
        <v>42</v>
      </c>
      <c r="D8" s="16">
        <f>0.1*0.12</f>
        <v>1.2E-2</v>
      </c>
      <c r="E8" s="17">
        <f>C8*D8*1.1</f>
        <v>0.5544</v>
      </c>
      <c r="G8" s="9">
        <f>7*2*3</f>
        <v>42</v>
      </c>
      <c r="H8" s="18"/>
      <c r="J8" s="14"/>
    </row>
    <row r="9" spans="1:13" s="8" customFormat="1" ht="15.75" x14ac:dyDescent="0.25">
      <c r="A9" s="38">
        <v>6</v>
      </c>
      <c r="B9" s="44" t="s">
        <v>11</v>
      </c>
      <c r="C9" s="15">
        <v>350</v>
      </c>
      <c r="D9" s="16">
        <f>(0.11*2)*0.1</f>
        <v>2.2000000000000002E-2</v>
      </c>
      <c r="E9" s="17">
        <f>C9*D9*1.1</f>
        <v>8.4700000000000024</v>
      </c>
      <c r="G9" s="9">
        <f>(7+80)*2+(8+80)*2</f>
        <v>350</v>
      </c>
      <c r="J9" s="14"/>
    </row>
    <row r="10" spans="1:13" s="8" customFormat="1" ht="16.5" thickBot="1" x14ac:dyDescent="0.3">
      <c r="A10" s="39">
        <v>7</v>
      </c>
      <c r="B10" s="45" t="s">
        <v>12</v>
      </c>
      <c r="C10" s="19">
        <v>3</v>
      </c>
      <c r="D10" s="20">
        <f>4.5*2*0.075+(0.7*0.016*11)+(0.075*0.7)+(6*0.075*1.165)+(0.075*0.53*4)+(0.075*1.56*2)+(0.75*1.165)+(0.1*0.2*6)+(0.15*1.12*2)+(0.075*0.455*2)</f>
        <v>3.16595</v>
      </c>
      <c r="E10" s="21">
        <f>C10*D10*1.1</f>
        <v>10.447635</v>
      </c>
      <c r="G10" s="9"/>
      <c r="J10" s="14"/>
    </row>
    <row r="11" spans="1:13" s="8" customFormat="1" ht="19.5" thickBot="1" x14ac:dyDescent="0.3">
      <c r="A11" s="22" t="s">
        <v>13</v>
      </c>
      <c r="B11" s="23"/>
      <c r="C11" s="23"/>
      <c r="D11" s="24"/>
      <c r="E11" s="25" t="s">
        <v>14</v>
      </c>
      <c r="F11" s="26"/>
      <c r="G11" s="27"/>
      <c r="H11" s="28"/>
      <c r="I11" s="29"/>
      <c r="M11" s="14"/>
    </row>
    <row r="12" spans="1:13" s="8" customFormat="1" x14ac:dyDescent="0.25">
      <c r="G12" s="9"/>
    </row>
    <row r="13" spans="1:13" ht="19.5" x14ac:dyDescent="0.35">
      <c r="B13" s="31" t="s">
        <v>15</v>
      </c>
      <c r="C13" s="31"/>
      <c r="D13" s="31"/>
      <c r="E13" s="31"/>
    </row>
    <row r="14" spans="1:13" ht="46.5" customHeight="1" x14ac:dyDescent="0.25">
      <c r="B14" s="32" t="s">
        <v>16</v>
      </c>
      <c r="C14" s="32"/>
      <c r="D14" s="32"/>
      <c r="E14" s="32"/>
    </row>
    <row r="15" spans="1:13" ht="15.75" x14ac:dyDescent="0.25">
      <c r="B15" s="33"/>
      <c r="C15" s="33"/>
      <c r="D15" s="33"/>
      <c r="E15" s="33"/>
    </row>
  </sheetData>
  <mergeCells count="5">
    <mergeCell ref="A2:E2"/>
    <mergeCell ref="A3:B3"/>
    <mergeCell ref="A4:E4"/>
    <mergeCell ref="A11:D11"/>
    <mergeCell ref="B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Закладные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2026-04-28T08:03:16Z</dcterms:modified>
</cp:coreProperties>
</file>